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1.Marle-udea-2018\1.Invitaciones\2.Mediana cuantía\9.ALIMENTADORES\ADENDA No.1\"/>
    </mc:Choice>
  </mc:AlternateContent>
  <bookViews>
    <workbookView xWindow="0" yWindow="0" windowWidth="14280" windowHeight="10380" tabRatio="887"/>
  </bookViews>
  <sheets>
    <sheet name="Formulario economico" sheetId="45" r:id="rId1"/>
    <sheet name="Analisis A.I.U." sheetId="65"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111">IF(ISERROR(SEARCH("-",#REF!,3)),INSUMO,ITEM)</definedName>
    <definedName name="APU">"DIRECTO:  "&amp;TEXT(SUMIF(#REF!,#REF!,#REF!)/2,"#,##0")&amp;" / "&amp;VLOOKUP(#REF!,[1]Ppto!$D:$F,3,FALSE)</definedName>
    <definedName name="APU_2">'[2]MATERIALES Y RECURSOS'!$E$671</definedName>
    <definedName name="_xlnm.Print_Area" localSheetId="1">'Analisis A.I.U.'!$B$3:$I$40</definedName>
    <definedName name="_xlnm.Print_Area" localSheetId="0">'Formulario economico'!$B$3:$H$98</definedName>
    <definedName name="_xlnm.Print_Area">#REF!</definedName>
    <definedName name="BASEI">'[3]MATERIALES Y RECURSOS'!$E$671</definedName>
    <definedName name="BASEP">'[3]MATERIALES Y RECURSOS'!$E$670</definedName>
    <definedName name="CIVIL">'[4]MATERIALES Y RECURSOS'!$E$671</definedName>
    <definedName name="DESC_APU">IF(LEN(#REF!)=2,VLOOKUP(#REF!,[5]Ppto!$D:$P,2,FALSE),IF(#REF!="",IF(#REF!="",IF(#REF!="","",DIRECTO),""),DESCRIPCION_APU))</definedName>
    <definedName name="DESCRIPCION_APU">IF(ISERROR(SEARCH("-",#REF!,3)),INSUMO,ITEM)</definedName>
    <definedName name="DIRECTO">"DIRECTO:  "&amp;TEXT(SUMIF(#REF!,#REF!,#REF!)/2,"#,##0")&amp;" / "&amp;VLOOKUP(#REF!,[5]Ppto!$D:$F,3,FALSE)</definedName>
    <definedName name="DOL">[6]RESUMEN!$F$4</definedName>
    <definedName name="DOTACION">'[3]MATERIALES Y RECURSOS'!$E$661</definedName>
    <definedName name="EQUIPOS">[7]RECURSOS!$A$148:$C$161</definedName>
    <definedName name="EUR">[6]RESUMEN!$F$5</definedName>
    <definedName name="FGEN">[6]RESUMEN!$D$6</definedName>
    <definedName name="FMAT">[6]RESUMEN!$D$11</definedName>
    <definedName name="HERRAMIENTA">'[3]MATERIALES Y RECURSOS'!$F$677:$G$679</definedName>
    <definedName name="INSUMO">VLOOKUP(#REF!,[5]Insumos!$D:$E,2,FALSE)</definedName>
    <definedName name="ITEM">VLOOKUP(#REF!,[5]Ppto!$D:$O,2,0)</definedName>
    <definedName name="JJ">IF(LEN(#REF!)=2,VLOOKUP(#REF!,[1]Ppto!$D:$P,2,FALSE),IF(#REF!="",IF(#REF!="",IF(#REF!="","",DIRECTO),""),_111))</definedName>
    <definedName name="MANOOBRA">[7]RECURSOS!$A$165:$C$168</definedName>
    <definedName name="MATERIAL">'[3]MATERIALES Y RECURSOS'!$B$4:$G$634</definedName>
    <definedName name="NUEVO">'[4]MATERIALES Y RECURSOS'!$E$670</definedName>
    <definedName name="SUBA">'[8]SUB APU'!$A$1:$D$65536</definedName>
    <definedName name="_xlnm.Print_Titles" localSheetId="1">'Analisis A.I.U.'!$3:$4</definedName>
    <definedName name="TRANS">'[3]MATERIALES Y RECURSOS'!$B$640:$F$642</definedName>
    <definedName name="TRANSPORTE">[7]RECURSOS!$A$172:$C$179</definedName>
    <definedName name="VACACIONES">'[3]MATERIALES Y RECURSOS'!$E$660</definedName>
  </definedNames>
  <calcPr calcId="162913" iterate="1" iterateCount="6"/>
</workbook>
</file>

<file path=xl/calcChain.xml><?xml version="1.0" encoding="utf-8"?>
<calcChain xmlns="http://schemas.openxmlformats.org/spreadsheetml/2006/main">
  <c r="I30" i="65" l="1"/>
  <c r="I27" i="65"/>
  <c r="I26" i="65"/>
  <c r="I25" i="65"/>
  <c r="I24" i="65"/>
  <c r="I7" i="65" l="1"/>
  <c r="I9" i="65"/>
  <c r="I13" i="65"/>
  <c r="I12" i="65"/>
  <c r="I16" i="65" l="1"/>
  <c r="I19" i="65"/>
  <c r="I28" i="65"/>
  <c r="I22" i="65"/>
  <c r="I21" i="65"/>
  <c r="I20" i="65"/>
  <c r="G67" i="45" l="1"/>
  <c r="G28" i="45"/>
  <c r="G27" i="45"/>
  <c r="G29" i="45"/>
  <c r="G39" i="45" l="1"/>
  <c r="G34" i="45"/>
  <c r="G36" i="45" l="1"/>
  <c r="G65" i="45"/>
  <c r="G64" i="45"/>
  <c r="G63" i="45"/>
  <c r="G62" i="45"/>
  <c r="G61" i="45"/>
  <c r="G59" i="45"/>
  <c r="G58" i="45"/>
  <c r="G57" i="45"/>
  <c r="G56" i="45"/>
  <c r="G55" i="45"/>
  <c r="G52" i="45"/>
  <c r="G51" i="45"/>
  <c r="G50" i="45"/>
  <c r="G49" i="45"/>
  <c r="G47" i="45"/>
  <c r="G46" i="45"/>
  <c r="G45" i="45"/>
  <c r="G44" i="45"/>
  <c r="G42" i="45"/>
  <c r="G41" i="45"/>
  <c r="G40" i="45"/>
  <c r="G38" i="45"/>
  <c r="G37" i="45"/>
  <c r="G33" i="45"/>
  <c r="G32" i="45"/>
  <c r="H31" i="45" l="1"/>
  <c r="H60" i="45"/>
  <c r="H54" i="45"/>
  <c r="H35" i="45"/>
  <c r="G30" i="45" l="1"/>
  <c r="H26" i="45" s="1"/>
  <c r="G69" i="45" l="1"/>
  <c r="G68" i="45"/>
  <c r="H66" i="45" l="1"/>
  <c r="G48" i="45"/>
  <c r="H43" i="45" s="1"/>
  <c r="G72" i="45" l="1"/>
  <c r="G73" i="45" l="1"/>
  <c r="H71" i="45" s="1"/>
  <c r="G77" i="45" l="1"/>
  <c r="G24" i="45"/>
  <c r="G80" i="45"/>
  <c r="H79" i="45" s="1"/>
  <c r="G23" i="45"/>
  <c r="G22" i="45"/>
  <c r="G17" i="45"/>
  <c r="G21" i="45"/>
  <c r="G16" i="45"/>
  <c r="G20" i="45"/>
  <c r="G15" i="45"/>
  <c r="G19" i="45"/>
  <c r="G18" i="45" l="1"/>
  <c r="G76" i="45"/>
  <c r="H75" i="45" s="1"/>
  <c r="G13" i="45"/>
  <c r="G14" i="45"/>
  <c r="G81" i="45" l="1"/>
  <c r="H12" i="45"/>
  <c r="H13" i="45" l="1"/>
  <c r="H61" i="45"/>
  <c r="G83" i="45"/>
  <c r="G84" i="45"/>
  <c r="G85" i="45" s="1"/>
  <c r="H36" i="45"/>
  <c r="H72" i="45"/>
  <c r="H76" i="45"/>
  <c r="H32" i="45"/>
  <c r="H55" i="45"/>
  <c r="H67" i="45"/>
  <c r="H27" i="45"/>
  <c r="H44" i="45"/>
  <c r="H80" i="45"/>
  <c r="I35" i="65"/>
  <c r="I38" i="65" l="1"/>
  <c r="I37" i="65"/>
  <c r="H81" i="45"/>
  <c r="I33" i="65" l="1"/>
  <c r="G36" i="65" s="1"/>
  <c r="I36" i="65" s="1"/>
  <c r="G40" i="65" l="1"/>
  <c r="I39" i="65"/>
  <c r="F82" i="45"/>
  <c r="G82" i="45" s="1"/>
  <c r="G86" i="45" s="1"/>
</calcChain>
</file>

<file path=xl/comments1.xml><?xml version="1.0" encoding="utf-8"?>
<comments xmlns="http://schemas.openxmlformats.org/spreadsheetml/2006/main">
  <authors>
    <author>ssttoo3</author>
  </authors>
  <commentList>
    <comment ref="I35" authorId="0" shapeId="0">
      <text>
        <r>
          <rPr>
            <sz val="9"/>
            <color indexed="81"/>
            <rFont val="Swis721 LtCn BT"/>
            <family val="2"/>
          </rPr>
          <t>Ingresar valor total de los costos directos.</t>
        </r>
        <r>
          <rPr>
            <sz val="9"/>
            <color indexed="81"/>
            <rFont val="Tahoma"/>
            <family val="2"/>
          </rPr>
          <t xml:space="preserve">
</t>
        </r>
      </text>
    </comment>
  </commentList>
</comments>
</file>

<file path=xl/sharedStrings.xml><?xml version="1.0" encoding="utf-8"?>
<sst xmlns="http://schemas.openxmlformats.org/spreadsheetml/2006/main" count="240" uniqueCount="190">
  <si>
    <t>Precio Unitario</t>
  </si>
  <si>
    <t>Valor Total</t>
  </si>
  <si>
    <t>TOTAL COSTO DIRECTO</t>
  </si>
  <si>
    <t>gl</t>
  </si>
  <si>
    <t>Unidad</t>
  </si>
  <si>
    <t xml:space="preserve">ADMINISTRACIÓN </t>
  </si>
  <si>
    <t>1.1</t>
  </si>
  <si>
    <t>m2</t>
  </si>
  <si>
    <t>TOTAL PROYECTO</t>
  </si>
  <si>
    <t>UNIVERSIDAD DE ANTIOQUIA</t>
  </si>
  <si>
    <t>Notas</t>
  </si>
  <si>
    <t>IMPREVISTOS</t>
  </si>
  <si>
    <t xml:space="preserve">UTILIDAD </t>
  </si>
  <si>
    <t>ITEM</t>
  </si>
  <si>
    <t>1.2</t>
  </si>
  <si>
    <t>2.1</t>
  </si>
  <si>
    <t>4.1</t>
  </si>
  <si>
    <t>3.1</t>
  </si>
  <si>
    <t>4.2</t>
  </si>
  <si>
    <t>VALOR TOTAL</t>
  </si>
  <si>
    <t>1.0</t>
  </si>
  <si>
    <t>PERSONAL PROFESIONAL Y ADMINISTRATIVOS.</t>
  </si>
  <si>
    <t>Profesionales de Obra Civil</t>
  </si>
  <si>
    <t>1.1.1</t>
  </si>
  <si>
    <t>Profesionales de Obras de Instalaciones Electricas</t>
  </si>
  <si>
    <t>1.2.1</t>
  </si>
  <si>
    <t>2.0</t>
  </si>
  <si>
    <t>PERSONAL OPERATIVO</t>
  </si>
  <si>
    <t>Personal Operativo de Obra Civil</t>
  </si>
  <si>
    <t>2.1.1</t>
  </si>
  <si>
    <t>2.1.2</t>
  </si>
  <si>
    <t>3.0</t>
  </si>
  <si>
    <t>INSTALACIONES PROVISIONALES, SEÑALIZACIÓN Y SISOMA</t>
  </si>
  <si>
    <t>Profesionales SISOMA</t>
  </si>
  <si>
    <t>3.1.1</t>
  </si>
  <si>
    <t>4.0</t>
  </si>
  <si>
    <t xml:space="preserve">POLIZAS </t>
  </si>
  <si>
    <t>PORCENTAJE ADMINISTRACIÒN. [A]</t>
  </si>
  <si>
    <t>IMPREVISTOS. [I]</t>
  </si>
  <si>
    <t>UTILIDAD. [U]</t>
  </si>
  <si>
    <t>PORCENTAJE TOTAL A.I.U</t>
  </si>
  <si>
    <t>Valor de la prima</t>
  </si>
  <si>
    <t xml:space="preserve">OBJETO: </t>
  </si>
  <si>
    <t>Cantidad</t>
  </si>
  <si>
    <t>CANTIDAD</t>
  </si>
  <si>
    <t>Valor y Porcentaje por Capitulo</t>
  </si>
  <si>
    <t>IVA 19% SOBRE UTILIDAD</t>
  </si>
  <si>
    <t>ANALISIS DETALLADO ADMINISTRACION</t>
  </si>
  <si>
    <t>DESCRIPCCIÓN</t>
  </si>
  <si>
    <t>VALOR/MES/BASE</t>
  </si>
  <si>
    <t>FACTOR PRESTACIONAL</t>
  </si>
  <si>
    <t>%DEDICACIÒN MENSUAL</t>
  </si>
  <si>
    <t xml:space="preserve">DURACION (meses) </t>
  </si>
  <si>
    <t>GASTOS FIJOS OFICINA</t>
  </si>
  <si>
    <t>Auxiliar contable</t>
  </si>
  <si>
    <t>Secretaría</t>
  </si>
  <si>
    <t>Conductor</t>
  </si>
  <si>
    <t>Mensajero</t>
  </si>
  <si>
    <t>SUBTOTAL GASTOS ADMINISTRATIVOS</t>
  </si>
  <si>
    <t>VALOR TOTAL COSTOS DIRECTOS DE LA OBRA</t>
  </si>
  <si>
    <t>(A)</t>
  </si>
  <si>
    <t>(I)</t>
  </si>
  <si>
    <t>(U)</t>
  </si>
  <si>
    <t>SUBTOTAL AIU</t>
  </si>
  <si>
    <t>PISOS</t>
  </si>
  <si>
    <t>m</t>
  </si>
  <si>
    <t>Juego trifásico de terminales contráctiles en frío para interiores serie 15kV, para cable con pantalla metálica en cinta calibre (2-4/0). Incluye: terminal de barril corto de un ojo bimetálico calibre 1/0 y demás accesorios necesarios para su correcta instalación.</t>
  </si>
  <si>
    <t>Juego trifásico de terminales contráctiles en frío para exteriores serie 15kV, para cable con pantalla metálica en cinta calibre (2-4/0). Incluye: terminal de barril corto de un ojo bimetálico calibre 1/0 y demás accesorios necesarios para su correcta instalación.</t>
  </si>
  <si>
    <t>m3</t>
  </si>
  <si>
    <t>un</t>
  </si>
  <si>
    <t>Puesta a tierra para poste según norma RA6-010 configuración 1. Incluye todo lo necesario para su correcta instalación con soldadura exotérmica y soldadura en T para la instalación de la puesta a tierra del aisladero. La varilla debe ser de cobre con alma de cobre.</t>
  </si>
  <si>
    <t>Retiro de aisladero primario en media tensión 13,2 kV. Incluye: disposición final en el sitio de acopio indicado por la Interventoría o la Universidad.
Nota: Dicha labor se debe realizar después de estar en funcionamiento los nuevos alimentadores</t>
  </si>
  <si>
    <t>Retiro del alimentador primario en cable  seco (XLPE) existente en canalización subterránea de las dos subestaciones de los bloques 5 y 8. Incluye: disposición final en el sitio de acopio indicado por Interventoría o la Universidad.
Nota: Dicha labor se debe realizar después de estar en funcionamiento los nuevos alimentadores. La ejecución de este ítem quedará a criterio de la Interventoría, luego de analizar en obra las dificultades que se presenten.</t>
  </si>
  <si>
    <t xml:space="preserve">RED ELÉCTRICA DE MEDIA TENSION BLOQUES 5 Y 8. SUMINISTRO, TRANSPORTE, INSTALACIÓN Y PUESTA EN SERVICIO </t>
  </si>
  <si>
    <t>1,0</t>
  </si>
  <si>
    <t>2,0</t>
  </si>
  <si>
    <t>DESCAPOTE A MANO. Incluye el desenraice si es necesario, cargue transporte y botada de material sobrante en botaderos oficiales. Medido en sitio.</t>
  </si>
  <si>
    <t>Suministro e instalación de grama tipo macana para conformación de zonas verdes nuevas y ajustes en área de influencia de la obra. Incluye conformación y nivelación de la superficie y regado hasta su total prendimiento. Capote mínimo 5cm.</t>
  </si>
  <si>
    <t>Suministro, transporte y colocación de mezcla asfáltica en caliente para parcheo. Compactada con medios mecánicos según normas para la construcción de pavimentos del INVIAS. Incluye riego de liga y todo lo necesario para su correcta construcción y funcionamiento. La excavación y la base se pagan por su respectivo ítem.</t>
  </si>
  <si>
    <t>RETIROS Y DEMOLICIONES EN PISO DURO</t>
  </si>
  <si>
    <t>3,0</t>
  </si>
  <si>
    <t>MOVIMIENTOS DE TIERRA</t>
  </si>
  <si>
    <t>4,0</t>
  </si>
  <si>
    <t>INSTALACIONES A RETIRAR</t>
  </si>
  <si>
    <t>ACTUALIZACIÓN DE PLANOS</t>
  </si>
  <si>
    <t>Construcción de ENTIBADO TEMPORAL en tablón de madera (2 usos), bajo cualquier altura y grado de humedad. Incluye suministro, transporte y colocación de elementos en madera, el cargue, transporte interno y externo y botada de material sobrantes en los sitios donde lo indique la interventoría y su medida será en el sitio, su forma de pago se hará por el área que se encuentre en contacto con la tierra, según NORMAS Y ESPECIFICACIONES GENERALES DE CONSTRUCCIÓN de EEPP de Medellín, capitulo 2.</t>
  </si>
  <si>
    <t>Faja en piedra anclada en mortero, ancho 0,40 m. Incluye: Suministro, mano de obra,  transporte interno y externo, piedra de canto rodado entre 2" y 4" y mortero  de f´c=210 kg/cm2, herramienta, equipo y todos los demás elmentos necesarios para su normal funcionamiento.</t>
  </si>
  <si>
    <t>Construcción Cunetas en "V" o en "U" desarrollo 0,50m espesor entre 0,08m  y 0,10m similares a las existentes en concreto de 21Mpa, incluye: Formaleta, concreto, entresuelo, acero de refuerzo, curado, retiro de cuneta existente,  transpote y todo lo necesario para su correcta ejecución y funcionamiento</t>
  </si>
  <si>
    <t>Construcción de CÁRCAMO LINEAL de 40x40 cm. en concreto de 21 Mpa., con un ESPESOR DE 8 cm. (medidas externas). Incluye suministro, transporte y colocación del concreto, impermeabilizante integral tipo plastocrete DM de Sika o su equivalente, tapa en reja metálica en "T" de 0.30 x 1.0 m. con marco removible y reja metálica en "T" fija de 0.30 x 3.0, mariposas de fijación, platinas portantes de 1" x 3/16", platina de amarre 3/4" x 3/16", acabado 4 galvanizado por inmersión en caliente norma NTC 3320, acabado dentado antideslizante de alta seguridad, marco en "L" de 1 1/4" x 3/16"; las rejas deben cumplir además con las siguientes especificaciones, en acero ASTM A-36, deben cumplir las normas NAAMM534-94, soldadura aplicada bajo proceso MIG norma A5.18WS82.0.035", Icontec 2632, ASME SFA5.18  tipo Colrejillas o su equivalente, acero de refuerzo de 3/8" en ambos sentidos, recibidor en ángulo de 1 1/2" x 3/16", material granular(triturado de 1 1/2"), formaleta de primera calidad en súper "T" o su equivalente, bordes y todo lo necesario para su correcta construcción. Según especificaciones y dimensiones establecidas el los planos y diseños. La excavación se pagará en su ítem respectivo.</t>
  </si>
  <si>
    <t>Construcción de cañuela en concreto de 17,5 MPa, con un ancho de 0,50m y 0,10m de espesor, canal longitudinal central semicircular de 0,25m de ancho. Incluye suministro, transporte y colocación del concreto, impermeabilización con plastocrete DM, formaleta en madera, protección y curado del concreto, según diseño.</t>
  </si>
  <si>
    <t>Cámara de Inspección MH</t>
  </si>
  <si>
    <t>Suministro, transporte e instalación de TAPA PREFABRICADA EN CONCRETO PARA CÁMARA DE INSPECCIÓN. Incluye suministro, transporte e instalación de los materiales y todo lo necesario para su correcta instalación y funcionamiento según especificaciones técnicas de EEPP de Medellín y de diseño.</t>
  </si>
  <si>
    <t>Suministro, transporte e instalación de CUELLO PREFABRICADO EN CONCRETO PARA CÁMARA DE INSPECCIÓN Ø=1.20M. Incluye mortero para ajuste y pega del cuello al cono Según especificaciones técnicas de EEPP de Medellín y de diseño. Incluye suministro, transporte e instalación de los materiales, retroexcavadora y todo lo necesario para su correcta instalación y funcionamiento.</t>
  </si>
  <si>
    <t>Suministro, transporte e instalación de CILINDRO PREFABRICADO EN CONCRETO PARA CÁMARA DE INSPECCIÓN de 1,20m de diámetro. Incluye mortero para ajuste, pega y resane de las juntas y perforaciones del cilindro, Según especificaciones técnicas de EEPP de Medellín y de diseño. Incluye suministro, transporte e instalación de los materiales, retroexcavadora, descargue y transportes internos con retroexcavadora hasta sitio de acopio y de este al sitio de instalación y todo lo necesario para su correcta instalación y funcionamiento.</t>
  </si>
  <si>
    <t>Suministro, transporte e instalación de CONO PREFABRICADO EN CONCRETO PARA CÁMARA DE INSPECCIÓN de 1,20m de diámetro. Incluye mortero para ajuste y pega del cono al cilindro y resane de las perforaciones, Según especificaciones técnicas de EEPP de Medellín y de diseño. Incluye suministro, transporte e instalación de los materiales, retroexcavadora, descargue y transportes internos con retroexcavadora hasta sitio de acopio y de este al sitio de instalación y todo lo necesario para su correcta instalación y funcionamiento.</t>
  </si>
  <si>
    <t>Construcción de mesa con diámetro de 1,60m y 0,20m de espesor y cañuela con un diámetro de 1,20m y 0,20m de espesor para cámara de inspección de diámetro de 1,20 m, la pendiente transversal de la cañuela será el 15% y debe ser en concreto de 21Mpa esmaltada con cemento, según especificaciones técnicas de EEPP de Medellín. Incluye suministro, transporte e instalación de los materiales, todo lo necesario para su correcta construcción. No incluye acero de refuerzo.</t>
  </si>
  <si>
    <t>Sistemas a Presión</t>
  </si>
  <si>
    <t>Alquiler de 4 Baños portátiles para complemento de campamento, incluye mantenimiento de cada unidad sanitaria 2 veces por semana.</t>
  </si>
  <si>
    <t>SILVICULTURA</t>
  </si>
  <si>
    <t>Suministro, transporte e instalación de  4m de tubería PVC-P, RDE 21, 200 PSI, diámetro 2 ", incluye todos los accesorios en PVC de diámetro 2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</si>
  <si>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INVERSIÓN AMBIENTAL</t>
  </si>
  <si>
    <t>Inversión ambiental general</t>
  </si>
  <si>
    <t xml:space="preserve">Bajante en tubería IMC Ø4''x6m. Incluye: elementos de fijación (cinta en acero inoxidable de 5/8'' con sus hebillas), boquilla, curva PVC Ø4'', marcación y demás elementos requeridos para su correcta instalación. </t>
  </si>
  <si>
    <t xml:space="preserve">Obra Eléctrica- ALIMENTADORES ELÉCTRICOS PRIMARIOS EN MEDIA TENSIÓN PARA LAS SUBESTACIONES ELÉCTRICAS DE LOS BLOQUES 5 Y 8. </t>
  </si>
  <si>
    <t xml:space="preserve">Obra Civil- ALIMENTADORES ELÉCTRICOS PRIMARIOS EN MEDIA TENSIÓN PARA LAS SUBESTACIONES ELÉCTRICAS DE LOS BLOQUES 5 Y 8. </t>
  </si>
  <si>
    <t xml:space="preserve">Obra Hidrosanitaria - ALIMENTADORES ELÉCTRICOS PRIMARIOS EN MEDIA TENSIÓN PARA LAS SUBESTACIONES ELÉCTRICAS DE LOS BLOQUES 5 Y 8. </t>
  </si>
  <si>
    <t xml:space="preserve">Desmontes y Retiros - ALIMENTADORES ELÉCTRICOS PRIMARIOS EN MEDIA TENSIÓN PARA LAS SUBESTACIONES ELÉCTRICAS DE LOS BLOQUES 5 Y 8. </t>
  </si>
  <si>
    <t xml:space="preserve">Actividades Finales - ALIMENTADORES ELÉCTRICOS PRIMARIOS EN MEDIA TENSIÓN PARA LAS SUBESTACIONES ELÉCTRICAS DE LOS BLOQUES 5 Y 8. </t>
  </si>
  <si>
    <t>Gastos oficina principal</t>
  </si>
  <si>
    <t>4.1.1</t>
  </si>
  <si>
    <t>4.1.2</t>
  </si>
  <si>
    <t>4.1.3</t>
  </si>
  <si>
    <t>4.1.4</t>
  </si>
  <si>
    <t>Gastos oficina en obra</t>
  </si>
  <si>
    <t>4.2.2</t>
  </si>
  <si>
    <t xml:space="preserve">Papeleria, fotocopias, </t>
  </si>
  <si>
    <t>4.2.3</t>
  </si>
  <si>
    <t>Computadores  y sofware</t>
  </si>
  <si>
    <t>4.2.4</t>
  </si>
  <si>
    <t>Kit Equipo o alquiler de equipo oficina (incluye 1 escritorio en madera con cajón medidas promedio de 0,72 *1,20  , 2 sillas tipo plásticas o similar)</t>
  </si>
  <si>
    <t>4.2.5</t>
  </si>
  <si>
    <t>Elaboración de planos necesarios para el recibo de la obra, en planchas de 1 m * 0,7 m (Planos record)</t>
  </si>
  <si>
    <t>Colocación de Adoquin táctil guía de Dimensiones (0.40 x 0.40 x 0.06 m) , color gris, para un ancho de 0.40m. Incluye suministro y transporte de los materiales, perfilación, nivelación del terreno y adecuación de la superficie, mortero 1:3 para la instalación, corte de piezas, y todo lo necesario para su correcta construcción y funcionamiento. Según diseño.</t>
  </si>
  <si>
    <t>Sello contra la humedad, espuma de poliuretano de alta expansión en su presentación en aerosol de 500ml, para boquillas de los tubos PVC Ø6''e IMC Ø4'' pertenecientes a la acometida eléctrica en MT en masilla moldeable intumescente de altas prestaciones, resistente al fuego hasta 3 horas, estanco al agua, a los gases y a los humos. Tanto para los tubos usados como para los disponibles. Este item aplica para cada una de las cajas de paso subterraneas del proyecto.</t>
  </si>
  <si>
    <t>Bandeja tipo malla 54x300mm con borde de seguridad con soldadura en T, con acabado en Electrozincado con recubrimiento de 20 micras de zinc para ambientes interiores, montaje tipo columpio y cable de cobre para puesta a tierra desnudo No. 8AWG utilizando el accesorio certificado para tal fin. Incluye: chazo tipo RL, esparragos, soporte peldaño, CE25, CE30, BTRCC, FASLOCK y uniones EDRN, cambios de dirección como: curvas verticales y horizontales, codos, tees y reducciones.</t>
  </si>
  <si>
    <t>4.2.6</t>
  </si>
  <si>
    <t>Ítem</t>
  </si>
  <si>
    <t>Descripción de la Actividad</t>
  </si>
  <si>
    <t>PRELIMINARES</t>
  </si>
  <si>
    <t>CONCRETOS</t>
  </si>
  <si>
    <t>5,0</t>
  </si>
  <si>
    <t xml:space="preserve">Suministro, transporte e instalación  de desvio en tubería en acero al carbón, de diámetro 6", incluye soldadura, cortes, biseles, tuberia en acero de 6", bridas de 6", tuberia en acero de 2" para anclajes, empaque de neopreno, tornillos de 3/4" x 4", para desvio de tuberia por carcamo electrico en zona del parqueadero principal de la Universidad de Antioquia. </t>
  </si>
  <si>
    <t>Instalación de CERRAMIENTO PROVISIONAL en tela verde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</si>
  <si>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DEMOLICIÓN PAVIMENTO ASFÁLTICO (para brecha), cargue, transporte y botada de escombros, HASTA ESPESOR DE 4". Incluye corte con máquina de disco según trazado y compresor neumático con martillo, además recuperación de los materiales aprovechables o su transporte hasta el sitio que lo indique la interventoría.</t>
  </si>
  <si>
    <t>DEMOLICIÓN ANDENES O PISOS, cargue, transporte y botada de escombros de ESPESOR MÁXIMO DE 0.25m en CONCRETO. Incluye retiro de cordones, retiro de enchape (baldosa, baldosín forros en arenón, madera, vinilo, granito esmerilado, concreto, pisos en gres, entre otros), placa de concreto si existe, entresuelo de recebo; retiro y reinstalación de tapas de medidores de acueducto cualquier diámetro, tapas de energía y tapas cajas de teléfono. Incluye corte con máquina de disco según trazado y compresor neumático con martillo, además recuperación de los materiales aprovechables o su transporte hasta el sitio que lo indique la interventoría.</t>
  </si>
  <si>
    <t>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t>
  </si>
  <si>
    <t>EXCAVACIÓN MANUAL de material heterogéneo DE 0-2 m., bajo cualquier grado de humedad. Incluye: roca descompuesta, bolas de roca de volumen inferior a 0.35 m³., incluye cargue y transporte interno y su medida será en el sitio. NO INCLUYE BOTADERO. No incluye entibado.</t>
  </si>
  <si>
    <t>LLENOS EN ARENILLA, compactados mecánicamente hasta obtener una densidad del 98% de la máxima obtenida en el ensayo del Próctor modificado. Incluye el suministro, transporte, colocación de la arenilla, la compactación de la misma y transporte interno. Y su medida será en sitio ya compactado.</t>
  </si>
  <si>
    <t>LLENOS EN MATERIAL PROVENIENTES DE LA EXCAVACIÓN, compactados mecánicamente hasta obtener una densidad del 95% de la máxima obtenida en el ensayo del próctor modificado. Incluye transporte interno. Su medida será en sitio ya compactado.</t>
  </si>
  <si>
    <t>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t>
  </si>
  <si>
    <t>Construcción de ANDÉN en concreto de 21 Mpa. espesor de 0.10m., con vaciado alternado cada metro. Incluye suministro y transporte de los materiales, nivelación del terreno y adecuación de la superficie, acabado escobillado y llaneado 0.10m en los bordes, entresuelo en piedra (e=0,15 m.), arenilla compactada (e=0,05 m.), malla electrosoldada D-84, formaleta en súper T para acabado a la vista, curado y todo lo necesario para su correcta construcción y funcionamiento. Según diseño. Las excavaciones o descapotes se pagarán en su ítem respectivo.</t>
  </si>
  <si>
    <t>Concreto  de 21Mpa con e=15cm para placas y huellas. Incluye: mano de obra, vibrado y todo lo necesario para su correcta construcción.</t>
  </si>
  <si>
    <t>Construcción de PISO EN BALDOSA GRIS DE GRANO BLANCO No.1-2  DE 30 x 30 cm., de primera calidad aprobada por la interventoría que cumpla la norma NTC 2849. Incluye concreto de pega y nivelación 1:3:2 de cemento, arena de concreto, agregado de 3/8" a 1/2" y aditivo plastificante en un espesor de 5 cm, suministro y transporte de la baldosa, varilla de dilatación en PVC de 5 mm x 37mm en cuadrículas de  2,10 x 2,10 m., lechada del mismo color de la baldosa, destroncada, pulida, brillada y encerada en el sitio con cera polimérica,  protección de muros, puertas y desagües. Cargue, transporte y botada de material sobrante (cachaza) en botaderos oficiales. La interventoría entregará el diseño en tapetes o franjas combinando los colores (máximo dos colores). Los ensayos que se requieran serán por cuenta del contratista y las muestras se escogerán del material puesto en obra.</t>
  </si>
  <si>
    <t>Colocación de enchape en piedra maní, Incluye: Suministro y transporte, formaleta, concreto de 21 Mpa, picada y selección de piedra, lavada con hidrolavadora y todos los elementos necesarios para su nomal funcionamiento.</t>
  </si>
  <si>
    <t>Colocación de PISO EN BALDOSA DE CEMENTO CON ESMALTE COLOR ROJO, de primera calidad aprobada por la interventoría que cumpla la norma NTC 2849. Incluye suministro, transporte y colocación de la baldosa, varilla de dilatación en PVC de 4 mm, en cuadrículas de  1,80 x 1,80 m., lechada del mismo color de la baldosa, concreto de pega 0.3 : 1 : 3 : 2 - cal:cemento:arena:agregado grueso e= 5 cm., malla electrosoldada U-50, protección de muros, puertas y desagües, polietileno, cera polimérica liquida y todo los demás elementos necesarios para su correcta instalación. Los ensayos que se requieran serán por cuenta del contratista y las muestras se escogerán del material puesto en obra. El entresuelo se pagará en su ítem respectivo.</t>
  </si>
  <si>
    <t>Suministro, transporte y colocación de cordón prefabricado de 0.15 x 0.45 x 0.80 m de concreto de 21 Mpa, tres caras, juntas ranuradas, referencia Bordillo Barrera Recto Tipo U10 (según M.E.P). Incluye excavación, conformación del terreno, ajustes de concreto o pavimento donde sea necesario, mortero 1:4  de asiento y pega en las longitudes más adecuadas para el desarrollo de la obra, y todo lo necesario para su correcta construcción y funcionamiento. Según diseño.</t>
  </si>
  <si>
    <t>Suministro, transporte y colocación de TRITURADO de 3/4 " para construcción de CIMENTACIÓN TIPO C1. Incluye transporte interno y todo lo necesario para su correcta instalación.</t>
  </si>
  <si>
    <t xml:space="preserve">Suministro y construcción de acopios de materiales de playa, acero, cemento. También incluye la obra eléctrica,  hidrosanitaria,  manejo de aguas y sedimentos  necesaria para su correcta operación y funcionamiento.._x000D_
</t>
  </si>
  <si>
    <t>CÁRCAMOS/CAÑUELAS</t>
  </si>
  <si>
    <t>6,0</t>
  </si>
  <si>
    <t>6,1</t>
  </si>
  <si>
    <t>6,1,1</t>
  </si>
  <si>
    <t>6,1,2</t>
  </si>
  <si>
    <t>6,1,3</t>
  </si>
  <si>
    <t>6,1,4</t>
  </si>
  <si>
    <t>6,1,5</t>
  </si>
  <si>
    <t>6,2</t>
  </si>
  <si>
    <t>6,2,1</t>
  </si>
  <si>
    <t>6,2,2</t>
  </si>
  <si>
    <t>6,2,3</t>
  </si>
  <si>
    <t>6,2,4</t>
  </si>
  <si>
    <t>6,2,5</t>
  </si>
  <si>
    <t>7,0</t>
  </si>
  <si>
    <t>8,0</t>
  </si>
  <si>
    <t>9,0</t>
  </si>
  <si>
    <t>10</t>
  </si>
  <si>
    <t>Alimentador trifásico primario en cable de cobre  3xNo.1/0 AWG XLPE, MV-90, 133%, 15kV + 1xNo 2 desnudo.  Incluye: Prueba de aislamiento, conexión en extremos, marcación y demás elementos necesarios para su correcta operación.</t>
  </si>
  <si>
    <t>DEMOLICIÓN ANDENES O PISOS, cargue, transporte y botada de escombros de ESPESOR MÁXIMO DE 0.25m en CONCRETO. Incluye retiro de cordones, retiro de enchape (baldosa, baldosín forros en arenón, madera, vinilo, granito esmerilado, concreto, pisos en gres, entre otros), placa de concreto si existe, entresuelo de recebo; retiro y reinstalación de tapas de medidores de acueducto cualquier diámetro, tapas de energía y tapas cajas de teléfono. Incluye corte con máquina de disco según trazado y compresor neumático con martillo, además recuperación de los materiales aprovechables o su transporte hasta el sitio que lo indique la interventoría. Incluye mano de obra en horario nocturno</t>
  </si>
  <si>
    <t>EXCAVACIÓN MANUAL de material heterogéneo DE 0-2 m., bajo cualquier grado de humedad. Incluye: roca descompuesta, bolas de roca de volumen inferior a 0.35 m³., incluye cargue y transporte interno y su medida será en el sitio. NO INCLUYE BOTADERO. No incluye entibado. Incluye mano de obra en horario nocturno</t>
  </si>
  <si>
    <t>Placa de marcación en acrílico con letras en bajo relieve, de dimensiónes 15x5cm para  identificación de circuitos de Media Tensión, con la correspondiente información del codigo del circuito, nombre del circuito, dirección de procedencia y destino del cable.  Incluye: elementos de fijación.</t>
  </si>
  <si>
    <t>Suministro, transporte y siembra de árboles medianos a grandes con altura mínima de  h= 2,5 m y con hoyos de 60 cm de diámetro por 70 cm de profundidad. Incluye insumos como fertilizante, hidroretendor, tutores, disposición adecuada de escombros, mano de obra, excavación,  tierra abonada, herramientas, transporte y todo lo necesario para su correcta siembra. Si la siembra se realiza en epoca de verano, se debe suministrar riego diario hasta que se garantice su prendimiento. En caso de mortalidad, se debe reponer el árbol sin que ello sea un costo adicional.</t>
  </si>
  <si>
    <t>Suministro, transporte y siembra de especies ornamentales, cobertura tipo COLEO. Incluye excavación, tierra abonada y garantizar su prendimiento sin que ello traiga un sobrecosto.</t>
  </si>
  <si>
    <t xml:space="preserve">Suministro y construcción de campamento provisional, incluye oficinas, almacén, vestier. También incluye la obra eléctrica,  hidrosanitaria,  manejo de aguas y sedimentos  necesaria para su correcta operación y funcionamiento.
</t>
  </si>
  <si>
    <t>Vestida en aisladero trifasico según NORMA RA2-017 desde estribo, Incluye: Estribo, Conector transversal, Alambre de cobre N°6, manguera de polietileno 1/2'', 3 cajas primarias 15kV 20kA con fusibles de 40T, 3 DPS polimérico 12kV 10kA, marcación de fases con código de colores en media tensión y demás accesorios de fijación necesarios para la correcta instalación y funcionamiento. (No incluye poste, tubo bajante galvanizado 4in, ni crucetas ni tirantas en V).</t>
  </si>
  <si>
    <t>Aviso de peligro en acrílico con letras en bajo relieve para  señalización de Cajas de Paso y de derivación Subterránea de la red de Media Tensión, de acuerdo al modelo 2 de la norma RS5-006 de EPM. Incluye: elementos de fijación.</t>
  </si>
  <si>
    <t>Aviso de peligro en acrílico con letras en bajo relieve para  señalización  de puertas de acceso a subestaciones, de acuerdo al modelo 3 de la norma RS5-006 de EPM.  Incluye: elementos de fijación.</t>
  </si>
  <si>
    <t>Tubería PVC de Ø6" tipo DB 60. Incluye: pega PVC, limpiador, terminales tipo campana, separadores de tubería (según normas EPM)  y demas elementos necesarios para su correcta instalación y puesta en funcionamiento. No incluye obra civil.</t>
  </si>
  <si>
    <t>Caja de empalme según NORMA RS3-005 y tapa según norma EPM RS4-001. Incluye: Elementos y materiales de la obra civil, bloque de concreto 15x20x40 cm, herrajes y accesorios. Los rellenos con material de excavación y grava se pagarán en sus respectivos ítems.</t>
  </si>
  <si>
    <t xml:space="preserve">1. Para todos los items las cantidades son estimadas a ejecutar, tanto contratista como interventoría deberan coordinar las actividades y cantidades, pero en todo caso dependera de las condiciones y eventualidades de la obra.    
*El proponentes es responsable de verificar las operaciones aritmeticas                                                                                          </t>
  </si>
  <si>
    <t>LOGO DEL PROPONENTE</t>
  </si>
  <si>
    <t xml:space="preserve">Formulario economico para el cambio de los alimentadores eléctricos primarios en media tensión de las subestaciones eléctricas de los bloques 5 y 8. 
</t>
  </si>
  <si>
    <t>Vicerrectoria Administrativa</t>
  </si>
  <si>
    <t xml:space="preserve">FECHA :                                                                                     </t>
  </si>
  <si>
    <t xml:space="preserve">1. El proponentes es responsable de verificar las operaciones aritmeticas                         
2. Cotizar lo resaltado en amarillo                                                                 </t>
  </si>
  <si>
    <t>Actualización de planos en medio magnético en el software AutoCAD versión 2010. Incluye: 2 copias físicas de 1m*0,7m y copia digital en CD.</t>
  </si>
  <si>
    <r>
      <rPr>
        <b/>
        <i/>
        <sz val="9"/>
        <rFont val="Swis721 LtCn BT"/>
        <family val="2"/>
      </rPr>
      <t>Residente de Obra</t>
    </r>
    <r>
      <rPr>
        <sz val="9"/>
        <rFont val="Swis721 LtCn BT"/>
        <family val="2"/>
      </rPr>
      <t xml:space="preserve"> </t>
    </r>
  </si>
  <si>
    <r>
      <rPr>
        <b/>
        <i/>
        <sz val="9"/>
        <rFont val="Swis721 LtCn BT"/>
        <family val="2"/>
      </rPr>
      <t>Ingeniero Electricista</t>
    </r>
    <r>
      <rPr>
        <sz val="9"/>
        <rFont val="Swis721 LtCn BT"/>
        <family val="2"/>
      </rPr>
      <t xml:space="preserve"> </t>
    </r>
    <r>
      <rPr>
        <b/>
        <i/>
        <sz val="9"/>
        <rFont val="Swis721 LtCn BT"/>
        <family val="2"/>
      </rPr>
      <t/>
    </r>
  </si>
  <si>
    <r>
      <rPr>
        <b/>
        <sz val="10"/>
        <rFont val="Swis721 LtCn BT"/>
        <family val="2"/>
      </rPr>
      <t>Almacenista</t>
    </r>
    <r>
      <rPr>
        <sz val="10"/>
        <rFont val="Swis721 LtCn BT"/>
        <family val="2"/>
      </rPr>
      <t/>
    </r>
  </si>
  <si>
    <r>
      <rPr>
        <b/>
        <sz val="10"/>
        <rFont val="Swis721 LtCn BT"/>
        <family val="2"/>
      </rPr>
      <t xml:space="preserve">Maestro de Obra
</t>
    </r>
    <r>
      <rPr>
        <u/>
        <sz val="10"/>
        <rFont val="Swis721 LtCn BT"/>
        <family val="2"/>
      </rPr>
      <t/>
    </r>
  </si>
  <si>
    <t xml:space="preserve">Tecnología en seguridad e higiene ocupacional o afínes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</si>
</sst>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quot;$&quot;\ * #,##0.00_ ;_ &quot;$&quot;\ * \-#,##0.00_ ;_ &quot;$&quot;\ * &quot;-&quot;??_ ;_ @_ "/>
    <numFmt numFmtId="167" formatCode="&quot;$&quot;\ #,##0"/>
    <numFmt numFmtId="168" formatCode="_-* #,##0.00\ _€_-;\-* #,##0.00\ _€_-;_-* &quot;-&quot;??\ _€_-;_-@_-"/>
    <numFmt numFmtId="169" formatCode="0.0%"/>
    <numFmt numFmtId="170" formatCode="_-* #,##0.00\ &quot;€&quot;_-;\-* #,##0.00\ &quot;€&quot;_-;_-* &quot;-&quot;??\ &quot;€&quot;_-;_-@_-"/>
    <numFmt numFmtId="171" formatCode="[$$-240A]\ #,##0.000000"/>
    <numFmt numFmtId="172" formatCode="&quot;$&quot;#,##0"/>
    <numFmt numFmtId="173" formatCode="&quot;$&quot;#,##0.00"/>
    <numFmt numFmtId="174" formatCode="#,##0.0000"/>
    <numFmt numFmtId="175" formatCode="_(&quot;$&quot;* #,##0.00_);_(&quot;$&quot;* \(#,##0.00\);_(&quot;$&quot;* &quot;-&quot;??_);_(@_)"/>
    <numFmt numFmtId="176" formatCode="&quot;$&quot;\ #,##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name val="Arial"/>
      <family val="2"/>
    </font>
    <font>
      <sz val="11"/>
      <name val="Arial"/>
      <family val="2"/>
    </font>
    <font>
      <sz val="9"/>
      <color indexed="81"/>
      <name val="Tahoma"/>
      <family val="2"/>
    </font>
    <font>
      <sz val="11"/>
      <color theme="1"/>
      <name val="Calibri"/>
      <family val="2"/>
      <scheme val="minor"/>
    </font>
    <font>
      <b/>
      <sz val="12"/>
      <name val="Swis721 LtCn BT"/>
      <family val="2"/>
    </font>
    <font>
      <sz val="11"/>
      <name val="Swis721 LtCn BT"/>
      <family val="2"/>
    </font>
    <font>
      <b/>
      <sz val="14"/>
      <name val="Swis721 LtCn BT"/>
      <family val="2"/>
    </font>
    <font>
      <b/>
      <sz val="11"/>
      <name val="Swis721 LtCn BT"/>
      <family val="2"/>
    </font>
    <font>
      <sz val="10"/>
      <name val="Swis721 LtCn BT"/>
      <family val="2"/>
    </font>
    <font>
      <sz val="12"/>
      <color theme="1"/>
      <name val="Arial"/>
      <family val="2"/>
    </font>
    <font>
      <b/>
      <sz val="12"/>
      <color theme="1"/>
      <name val="Arial"/>
      <family val="2"/>
    </font>
    <font>
      <b/>
      <sz val="12"/>
      <name val="Arial"/>
      <family val="2"/>
    </font>
    <font>
      <b/>
      <sz val="11"/>
      <color theme="1"/>
      <name val="Swis721 LtCn BT"/>
      <family val="2"/>
    </font>
    <font>
      <sz val="10"/>
      <color theme="1"/>
      <name val="Arial"/>
      <family val="2"/>
    </font>
    <font>
      <u/>
      <sz val="10"/>
      <color theme="10"/>
      <name val="Arial"/>
      <family val="2"/>
    </font>
    <font>
      <u/>
      <sz val="10"/>
      <color theme="11"/>
      <name val="Arial"/>
      <family val="2"/>
    </font>
    <font>
      <b/>
      <sz val="10"/>
      <name val="Swis721 LtCn BT"/>
      <family val="2"/>
    </font>
    <font>
      <b/>
      <sz val="9"/>
      <name val="Swis721 LtCn BT"/>
      <family val="2"/>
    </font>
    <font>
      <sz val="9"/>
      <name val="Swis721 LtCn BT"/>
      <family val="2"/>
    </font>
    <font>
      <b/>
      <i/>
      <sz val="9"/>
      <name val="Swis721 LtCn BT"/>
      <family val="2"/>
    </font>
    <font>
      <u/>
      <sz val="10"/>
      <name val="Swis721 LtCn BT"/>
      <family val="2"/>
    </font>
    <font>
      <sz val="9"/>
      <color indexed="81"/>
      <name val="Swis721 LtCn BT"/>
      <family val="2"/>
    </font>
    <font>
      <sz val="11.5"/>
      <name val="Swis721 LtCn BT"/>
      <family val="2"/>
    </font>
    <font>
      <b/>
      <sz val="11.5"/>
      <name val="Swis721 LtCn BT"/>
      <family val="2"/>
    </font>
    <font>
      <sz val="10"/>
      <name val="Century Gothic"/>
      <family val="2"/>
    </font>
    <font>
      <b/>
      <sz val="11"/>
      <color theme="0"/>
      <name val="Century Gothic"/>
      <family val="2"/>
    </font>
    <font>
      <b/>
      <sz val="10.5"/>
      <color theme="0"/>
      <name val="Century Gothic"/>
      <family val="2"/>
    </font>
    <font>
      <sz val="10.5"/>
      <color theme="0"/>
      <name val="Swis721 LtCn BT"/>
      <family val="2"/>
    </font>
    <font>
      <b/>
      <sz val="10.5"/>
      <color theme="0"/>
      <name val="Swis721 LtCn BT"/>
      <family val="2"/>
    </font>
    <font>
      <sz val="10.5"/>
      <name val="Arial"/>
      <family val="2"/>
    </font>
    <font>
      <sz val="10.5"/>
      <color theme="1"/>
      <name val="Arial"/>
      <family val="2"/>
    </font>
    <font>
      <u/>
      <sz val="11"/>
      <color theme="10"/>
      <name val="Calibri"/>
      <family val="2"/>
      <scheme val="minor"/>
    </font>
    <font>
      <sz val="9"/>
      <color theme="6" tint="-0.249977111117893"/>
      <name val="Swis721 LtCn BT"/>
      <family val="2"/>
    </font>
    <font>
      <b/>
      <sz val="10"/>
      <name val="Arial"/>
      <family val="2"/>
    </font>
    <font>
      <i/>
      <sz val="11"/>
      <name val="Swis721 LtCn BT"/>
      <family val="2"/>
    </font>
    <font>
      <b/>
      <i/>
      <sz val="11"/>
      <color theme="1"/>
      <name val="Swis721 LtCn BT"/>
      <family val="2"/>
    </font>
    <font>
      <b/>
      <i/>
      <sz val="12"/>
      <color theme="1"/>
      <name val="Swis721 LtCn BT"/>
      <family val="2"/>
    </font>
    <font>
      <b/>
      <i/>
      <sz val="11"/>
      <name val="Century Gothic"/>
      <family val="2"/>
    </font>
    <font>
      <b/>
      <i/>
      <sz val="11.5"/>
      <color indexed="8"/>
      <name val="Swis721 LtCn BT"/>
      <family val="2"/>
    </font>
    <font>
      <i/>
      <sz val="11"/>
      <name val="Century Gothic"/>
      <family val="2"/>
    </font>
    <font>
      <sz val="11"/>
      <name val="Swis721 BT"/>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39997558519241921"/>
        <bgColor indexed="8"/>
      </patternFill>
    </fill>
    <fill>
      <patternFill patternType="solid">
        <fgColor rgb="FFFFFF00"/>
        <bgColor indexed="64"/>
      </patternFill>
    </fill>
  </fills>
  <borders count="57">
    <border>
      <left/>
      <right/>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style="double">
        <color auto="1"/>
      </left>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medium">
        <color auto="1"/>
      </right>
      <top style="double">
        <color auto="1"/>
      </top>
      <bottom style="medium">
        <color auto="1"/>
      </bottom>
      <diagonal/>
    </border>
    <border>
      <left/>
      <right style="double">
        <color auto="1"/>
      </right>
      <top style="double">
        <color auto="1"/>
      </top>
      <bottom style="medium">
        <color auto="1"/>
      </bottom>
      <diagonal/>
    </border>
    <border>
      <left/>
      <right style="medium">
        <color auto="1"/>
      </right>
      <top style="double">
        <color auto="1"/>
      </top>
      <bottom style="double">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double">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medium">
        <color auto="1"/>
      </right>
      <top style="hair">
        <color auto="1"/>
      </top>
      <bottom style="medium">
        <color auto="1"/>
      </bottom>
      <diagonal/>
    </border>
    <border>
      <left style="medium">
        <color auto="1"/>
      </left>
      <right style="double">
        <color auto="1"/>
      </right>
      <top style="hair">
        <color auto="1"/>
      </top>
      <bottom style="medium">
        <color auto="1"/>
      </bottom>
      <diagonal/>
    </border>
    <border>
      <left style="medium">
        <color auto="1"/>
      </left>
      <right style="double">
        <color auto="1"/>
      </right>
      <top style="double">
        <color auto="1"/>
      </top>
      <bottom style="double">
        <color auto="1"/>
      </bottom>
      <diagonal/>
    </border>
    <border>
      <left style="medium">
        <color auto="1"/>
      </left>
      <right/>
      <top style="double">
        <color auto="1"/>
      </top>
      <bottom style="double">
        <color auto="1"/>
      </bottom>
      <diagonal/>
    </border>
    <border>
      <left style="double">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style="double">
        <color auto="1"/>
      </right>
      <top style="double">
        <color auto="1"/>
      </top>
      <bottom style="thick">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medium">
        <color auto="1"/>
      </left>
      <right style="double">
        <color auto="1"/>
      </right>
      <top style="medium">
        <color auto="1"/>
      </top>
      <bottom style="double">
        <color auto="1"/>
      </bottom>
      <diagonal/>
    </border>
    <border>
      <left style="medium">
        <color auto="1"/>
      </left>
      <right style="medium">
        <color auto="1"/>
      </right>
      <top style="double">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double">
        <color auto="1"/>
      </left>
      <right style="medium">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double">
        <color auto="1"/>
      </right>
      <top style="medium">
        <color auto="1"/>
      </top>
      <bottom style="hair">
        <color auto="1"/>
      </bottom>
      <diagonal/>
    </border>
    <border>
      <left style="double">
        <color auto="1"/>
      </left>
      <right style="double">
        <color auto="1"/>
      </right>
      <top/>
      <bottom/>
      <diagonal/>
    </border>
    <border>
      <left style="medium">
        <color auto="1"/>
      </left>
      <right/>
      <top style="hair">
        <color auto="1"/>
      </top>
      <bottom style="hair">
        <color auto="1"/>
      </bottom>
      <diagonal/>
    </border>
    <border>
      <left style="double">
        <color auto="1"/>
      </left>
      <right style="hair">
        <color auto="1"/>
      </right>
      <top style="double">
        <color auto="1"/>
      </top>
      <bottom style="double">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medium">
        <color auto="1"/>
      </left>
      <right/>
      <top/>
      <bottom style="hair">
        <color auto="1"/>
      </bottom>
      <diagonal/>
    </border>
    <border>
      <left style="medium">
        <color auto="1"/>
      </left>
      <right/>
      <top style="double">
        <color auto="1"/>
      </top>
      <bottom style="thick">
        <color auto="1"/>
      </bottom>
      <diagonal/>
    </border>
    <border>
      <left/>
      <right style="thin">
        <color auto="1"/>
      </right>
      <top/>
      <bottom style="double">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s>
  <cellStyleXfs count="98">
    <xf numFmtId="0" fontId="0" fillId="0" borderId="0"/>
    <xf numFmtId="168" fontId="13"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164" fontId="2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0" fontId="15" fillId="0" borderId="0"/>
    <xf numFmtId="0" fontId="14" fillId="0" borderId="0"/>
    <xf numFmtId="0" fontId="20" fillId="0" borderId="0"/>
    <xf numFmtId="0" fontId="15" fillId="0" borderId="0"/>
    <xf numFmtId="0" fontId="15" fillId="0" borderId="0"/>
    <xf numFmtId="9" fontId="17"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0" fontId="14" fillId="0" borderId="0"/>
    <xf numFmtId="168" fontId="13" fillId="0" borderId="0" applyFont="0" applyFill="0" applyBorder="0" applyAlignment="0" applyProtection="0"/>
    <xf numFmtId="0" fontId="12" fillId="0" borderId="0"/>
    <xf numFmtId="170" fontId="13" fillId="0" borderId="0" applyFont="0" applyFill="0" applyBorder="0" applyAlignment="0" applyProtection="0"/>
    <xf numFmtId="0" fontId="14" fillId="0" borderId="0"/>
    <xf numFmtId="165" fontId="14" fillId="0" borderId="0" applyFont="0" applyFill="0" applyBorder="0" applyAlignment="0" applyProtection="0"/>
    <xf numFmtId="165" fontId="12"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0" fontId="14" fillId="0" borderId="0"/>
    <xf numFmtId="0" fontId="12" fillId="0" borderId="0"/>
    <xf numFmtId="0" fontId="14" fillId="0" borderId="0"/>
    <xf numFmtId="0" fontId="14" fillId="0" borderId="0"/>
    <xf numFmtId="171" fontId="14" fillId="0" borderId="0"/>
    <xf numFmtId="0" fontId="14" fillId="0" borderId="0"/>
    <xf numFmtId="0" fontId="14" fillId="0" borderId="0"/>
    <xf numFmtId="0" fontId="12" fillId="0" borderId="0"/>
    <xf numFmtId="0" fontId="31" fillId="0" borderId="0" applyNumberForma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9" fontId="14"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10" fillId="0" borderId="0"/>
    <xf numFmtId="164" fontId="10" fillId="0" borderId="0" applyFon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9" fontId="14" fillId="0" borderId="0" applyFont="0" applyFill="0" applyBorder="0" applyAlignment="0" applyProtection="0"/>
    <xf numFmtId="0" fontId="9" fillId="0" borderId="0"/>
    <xf numFmtId="164" fontId="9" fillId="0" borderId="0" applyFont="0" applyFill="0" applyBorder="0" applyAlignment="0" applyProtection="0"/>
    <xf numFmtId="0" fontId="48" fillId="0" borderId="0" applyNumberFormat="0" applyFill="0" applyBorder="0" applyAlignment="0" applyProtection="0"/>
    <xf numFmtId="0" fontId="8" fillId="0" borderId="0"/>
    <xf numFmtId="0" fontId="7" fillId="0" borderId="0"/>
    <xf numFmtId="44" fontId="14" fillId="0" borderId="0" applyFont="0" applyFill="0" applyBorder="0" applyAlignment="0" applyProtection="0"/>
    <xf numFmtId="0" fontId="14" fillId="0" borderId="0"/>
    <xf numFmtId="0" fontId="6" fillId="0" borderId="0"/>
    <xf numFmtId="0" fontId="14" fillId="0" borderId="0"/>
    <xf numFmtId="41"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8" fontId="14"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xf numFmtId="0" fontId="14" fillId="0" borderId="0"/>
    <xf numFmtId="0" fontId="14" fillId="0" borderId="0"/>
    <xf numFmtId="0" fontId="14" fillId="0" borderId="0"/>
    <xf numFmtId="175"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166"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43" fontId="14"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4" fontId="1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0" fontId="1" fillId="0" borderId="0"/>
  </cellStyleXfs>
  <cellXfs count="292">
    <xf numFmtId="0" fontId="0" fillId="0" borderId="0" xfId="0"/>
    <xf numFmtId="0" fontId="22" fillId="0" borderId="0" xfId="0" applyFont="1"/>
    <xf numFmtId="0" fontId="25" fillId="0" borderId="0" xfId="0" applyFont="1"/>
    <xf numFmtId="0" fontId="14" fillId="0" borderId="0" xfId="0" applyFont="1"/>
    <xf numFmtId="0" fontId="18" fillId="0" borderId="0" xfId="0" applyFont="1"/>
    <xf numFmtId="0" fontId="0" fillId="0" borderId="0" xfId="0" applyFont="1"/>
    <xf numFmtId="0" fontId="26" fillId="0" borderId="0" xfId="0" applyFont="1" applyAlignment="1"/>
    <xf numFmtId="0" fontId="26" fillId="0" borderId="0" xfId="0" applyFont="1" applyAlignment="1">
      <alignment vertical="center"/>
    </xf>
    <xf numFmtId="0" fontId="27" fillId="0" borderId="0" xfId="0" applyFont="1" applyAlignment="1">
      <alignment vertical="center"/>
    </xf>
    <xf numFmtId="0" fontId="0" fillId="3" borderId="0" xfId="0" applyFill="1"/>
    <xf numFmtId="0" fontId="30" fillId="0" borderId="0" xfId="0" applyFont="1"/>
    <xf numFmtId="0" fontId="28" fillId="0" borderId="0" xfId="0" applyFont="1"/>
    <xf numFmtId="0" fontId="18" fillId="3" borderId="0" xfId="0" applyFont="1" applyFill="1"/>
    <xf numFmtId="0" fontId="28" fillId="3" borderId="0" xfId="0" applyFont="1" applyFill="1"/>
    <xf numFmtId="0" fontId="14" fillId="3" borderId="0" xfId="0" applyFont="1" applyFill="1"/>
    <xf numFmtId="0" fontId="34" fillId="6" borderId="2" xfId="26" applyFont="1" applyFill="1" applyBorder="1" applyAlignment="1">
      <alignment horizontal="center" vertical="center"/>
    </xf>
    <xf numFmtId="0" fontId="34" fillId="6" borderId="4" xfId="26" applyFont="1" applyFill="1" applyBorder="1" applyAlignment="1">
      <alignment horizontal="center" vertical="center" wrapText="1"/>
    </xf>
    <xf numFmtId="0" fontId="34" fillId="6" borderId="3" xfId="26" applyFont="1" applyFill="1" applyBorder="1" applyAlignment="1">
      <alignment horizontal="center" vertical="center" wrapText="1"/>
    </xf>
    <xf numFmtId="0" fontId="34" fillId="6" borderId="5" xfId="26" applyFont="1" applyFill="1" applyBorder="1" applyAlignment="1">
      <alignment horizontal="center" vertical="center" wrapText="1"/>
    </xf>
    <xf numFmtId="0" fontId="33" fillId="7" borderId="2" xfId="26" applyFont="1" applyFill="1" applyBorder="1" applyAlignment="1">
      <alignment horizontal="center" vertical="center"/>
    </xf>
    <xf numFmtId="0" fontId="35" fillId="5" borderId="29" xfId="26" applyFont="1" applyFill="1" applyBorder="1" applyAlignment="1">
      <alignment horizontal="center" vertical="center"/>
    </xf>
    <xf numFmtId="172" fontId="34" fillId="5" borderId="30" xfId="26" applyNumberFormat="1" applyFont="1" applyFill="1" applyBorder="1" applyAlignment="1">
      <alignment horizontal="center" vertical="center"/>
    </xf>
    <xf numFmtId="4" fontId="34" fillId="5" borderId="30" xfId="26" applyNumberFormat="1" applyFont="1" applyFill="1" applyBorder="1" applyAlignment="1">
      <alignment horizontal="center" vertical="center"/>
    </xf>
    <xf numFmtId="9" fontId="34" fillId="5" borderId="30" xfId="26" applyNumberFormat="1" applyFont="1" applyFill="1" applyBorder="1" applyAlignment="1">
      <alignment horizontal="center" vertical="center"/>
    </xf>
    <xf numFmtId="9" fontId="33" fillId="0" borderId="21" xfId="26" applyNumberFormat="1" applyFont="1" applyBorder="1" applyAlignment="1">
      <alignment horizontal="center" vertical="center"/>
    </xf>
    <xf numFmtId="0" fontId="14" fillId="0" borderId="0" xfId="26" applyAlignment="1">
      <alignment horizontal="center" vertical="center"/>
    </xf>
    <xf numFmtId="9" fontId="21" fillId="6" borderId="40" xfId="13" applyFont="1" applyFill="1" applyBorder="1" applyAlignment="1">
      <alignment vertical="center"/>
    </xf>
    <xf numFmtId="167" fontId="40" fillId="6" borderId="37" xfId="0" applyNumberFormat="1" applyFont="1" applyFill="1" applyBorder="1" applyAlignment="1">
      <alignment horizontal="center"/>
    </xf>
    <xf numFmtId="0" fontId="41" fillId="0" borderId="0" xfId="0" applyFont="1" applyAlignment="1">
      <alignment horizontal="center" vertical="center"/>
    </xf>
    <xf numFmtId="0" fontId="46" fillId="0" borderId="0" xfId="0" applyFont="1"/>
    <xf numFmtId="0" fontId="47" fillId="0" borderId="0" xfId="0" applyFont="1" applyAlignment="1">
      <alignment horizontal="center" vertical="center"/>
    </xf>
    <xf numFmtId="0" fontId="44" fillId="7" borderId="18" xfId="0" applyFont="1" applyFill="1" applyBorder="1" applyAlignment="1">
      <alignment horizontal="center"/>
    </xf>
    <xf numFmtId="4" fontId="42" fillId="7" borderId="16" xfId="0" applyNumberFormat="1" applyFont="1" applyFill="1" applyBorder="1" applyAlignment="1" applyProtection="1">
      <alignment horizontal="center" vertical="center"/>
    </xf>
    <xf numFmtId="3" fontId="42" fillId="7" borderId="16" xfId="0" applyNumberFormat="1" applyFont="1" applyFill="1" applyBorder="1" applyAlignment="1" applyProtection="1">
      <alignment horizontal="center" vertical="center" wrapText="1"/>
    </xf>
    <xf numFmtId="3" fontId="42" fillId="7" borderId="17" xfId="0" applyNumberFormat="1" applyFont="1" applyFill="1" applyBorder="1" applyAlignment="1" applyProtection="1">
      <alignment horizontal="center" vertical="center" wrapText="1"/>
    </xf>
    <xf numFmtId="167" fontId="22" fillId="0" borderId="24" xfId="0" applyNumberFormat="1" applyFont="1" applyBorder="1" applyAlignment="1">
      <alignment horizontal="center"/>
    </xf>
    <xf numFmtId="167" fontId="22" fillId="0" borderId="26" xfId="0" applyNumberFormat="1" applyFont="1" applyBorder="1" applyAlignment="1">
      <alignment horizontal="center"/>
    </xf>
    <xf numFmtId="167" fontId="22" fillId="5" borderId="24" xfId="0" applyNumberFormat="1" applyFont="1" applyFill="1" applyBorder="1" applyAlignment="1">
      <alignment horizontal="center"/>
    </xf>
    <xf numFmtId="167" fontId="22" fillId="5" borderId="43" xfId="0" applyNumberFormat="1" applyFont="1" applyFill="1" applyBorder="1" applyAlignment="1">
      <alignment horizontal="center"/>
    </xf>
    <xf numFmtId="0" fontId="22" fillId="6" borderId="38" xfId="0" applyFont="1" applyFill="1" applyBorder="1" applyAlignment="1">
      <alignment vertical="center"/>
    </xf>
    <xf numFmtId="167" fontId="39" fillId="6" borderId="7" xfId="0" applyNumberFormat="1" applyFont="1" applyFill="1" applyBorder="1" applyAlignment="1">
      <alignment horizontal="center"/>
    </xf>
    <xf numFmtId="10" fontId="22" fillId="5" borderId="42" xfId="13" applyNumberFormat="1" applyFont="1" applyFill="1" applyBorder="1" applyAlignment="1">
      <alignment horizontal="center" vertical="center"/>
    </xf>
    <xf numFmtId="10" fontId="22" fillId="3" borderId="21" xfId="13" applyNumberFormat="1" applyFont="1" applyFill="1" applyBorder="1" applyAlignment="1">
      <alignment horizontal="center" vertical="center"/>
    </xf>
    <xf numFmtId="10" fontId="22" fillId="5" borderId="21" xfId="13" applyNumberFormat="1" applyFont="1" applyFill="1" applyBorder="1" applyAlignment="1">
      <alignment horizontal="center" vertical="center"/>
    </xf>
    <xf numFmtId="10" fontId="22" fillId="3" borderId="22" xfId="13" applyNumberFormat="1" applyFont="1" applyFill="1" applyBorder="1" applyAlignment="1">
      <alignment horizontal="center" vertical="center"/>
    </xf>
    <xf numFmtId="167" fontId="0" fillId="3" borderId="0" xfId="0" applyNumberFormat="1" applyFill="1"/>
    <xf numFmtId="0" fontId="14" fillId="0" borderId="0" xfId="26" applyAlignment="1">
      <alignment vertical="center"/>
    </xf>
    <xf numFmtId="0" fontId="49" fillId="0" borderId="0" xfId="26" applyFont="1" applyAlignment="1">
      <alignment vertical="center"/>
    </xf>
    <xf numFmtId="0" fontId="34" fillId="6" borderId="20" xfId="26" applyFont="1" applyFill="1" applyBorder="1" applyAlignment="1">
      <alignment horizontal="center" vertical="center" wrapText="1"/>
    </xf>
    <xf numFmtId="0" fontId="33" fillId="7" borderId="3" xfId="26" applyFont="1" applyFill="1" applyBorder="1" applyAlignment="1">
      <alignment horizontal="left" vertical="center" wrapText="1"/>
    </xf>
    <xf numFmtId="0" fontId="25" fillId="7" borderId="3" xfId="26" applyFont="1" applyFill="1" applyBorder="1" applyAlignment="1">
      <alignment vertical="center"/>
    </xf>
    <xf numFmtId="0" fontId="25" fillId="7" borderId="28" xfId="26" applyFont="1" applyFill="1" applyBorder="1" applyAlignment="1">
      <alignment vertical="center"/>
    </xf>
    <xf numFmtId="0" fontId="25" fillId="7" borderId="27" xfId="26" applyFont="1" applyFill="1" applyBorder="1" applyAlignment="1">
      <alignment vertical="center"/>
    </xf>
    <xf numFmtId="0" fontId="33" fillId="6" borderId="2" xfId="26" applyFont="1" applyFill="1" applyBorder="1" applyAlignment="1">
      <alignment horizontal="center" vertical="center"/>
    </xf>
    <xf numFmtId="0" fontId="33" fillId="6" borderId="3" xfId="26" applyFont="1" applyFill="1" applyBorder="1" applyAlignment="1">
      <alignment horizontal="justify" vertical="center" wrapText="1"/>
    </xf>
    <xf numFmtId="0" fontId="25" fillId="6" borderId="3" xfId="26" applyFont="1" applyFill="1" applyBorder="1" applyAlignment="1">
      <alignment vertical="center"/>
    </xf>
    <xf numFmtId="0" fontId="25" fillId="6" borderId="28" xfId="26" applyFont="1" applyFill="1" applyBorder="1" applyAlignment="1">
      <alignment vertical="center"/>
    </xf>
    <xf numFmtId="0" fontId="25" fillId="6" borderId="27" xfId="26" applyFont="1" applyFill="1" applyBorder="1" applyAlignment="1">
      <alignment vertical="center"/>
    </xf>
    <xf numFmtId="0" fontId="49" fillId="0" borderId="0" xfId="26" applyFont="1" applyAlignment="1">
      <alignment horizontal="center" vertical="center"/>
    </xf>
    <xf numFmtId="0" fontId="35" fillId="6" borderId="3" xfId="26" applyFont="1" applyFill="1" applyBorder="1" applyAlignment="1">
      <alignment vertical="center"/>
    </xf>
    <xf numFmtId="0" fontId="35" fillId="6" borderId="28" xfId="26" applyFont="1" applyFill="1" applyBorder="1" applyAlignment="1">
      <alignment vertical="center"/>
    </xf>
    <xf numFmtId="173" fontId="35" fillId="6" borderId="27" xfId="26" applyNumberFormat="1" applyFont="1" applyFill="1" applyBorder="1" applyAlignment="1">
      <alignment vertical="center"/>
    </xf>
    <xf numFmtId="0" fontId="35" fillId="7" borderId="3" xfId="26" applyFont="1" applyFill="1" applyBorder="1" applyAlignment="1">
      <alignment vertical="center"/>
    </xf>
    <xf numFmtId="0" fontId="35" fillId="7" borderId="28" xfId="26" applyFont="1" applyFill="1" applyBorder="1" applyAlignment="1">
      <alignment vertical="center"/>
    </xf>
    <xf numFmtId="173" fontId="35" fillId="7" borderId="27" xfId="26" applyNumberFormat="1" applyFont="1" applyFill="1" applyBorder="1" applyAlignment="1">
      <alignment vertical="center"/>
    </xf>
    <xf numFmtId="2" fontId="35" fillId="6" borderId="3" xfId="26" applyNumberFormat="1" applyFont="1" applyFill="1" applyBorder="1" applyAlignment="1">
      <alignment vertical="center"/>
    </xf>
    <xf numFmtId="2" fontId="35" fillId="6" borderId="28" xfId="26" applyNumberFormat="1" applyFont="1" applyFill="1" applyBorder="1" applyAlignment="1">
      <alignment vertical="center"/>
    </xf>
    <xf numFmtId="2" fontId="35" fillId="7" borderId="3" xfId="26" applyNumberFormat="1" applyFont="1" applyFill="1" applyBorder="1" applyAlignment="1">
      <alignment vertical="center"/>
    </xf>
    <xf numFmtId="2" fontId="35" fillId="7" borderId="28" xfId="26" applyNumberFormat="1" applyFont="1" applyFill="1" applyBorder="1" applyAlignment="1">
      <alignment vertical="center"/>
    </xf>
    <xf numFmtId="0" fontId="34" fillId="5" borderId="30" xfId="26" applyFont="1" applyFill="1" applyBorder="1" applyAlignment="1">
      <alignment horizontal="left" vertical="center" wrapText="1"/>
    </xf>
    <xf numFmtId="9" fontId="34" fillId="5" borderId="50" xfId="26" applyNumberFormat="1" applyFont="1" applyFill="1" applyBorder="1" applyAlignment="1">
      <alignment horizontal="center" vertical="center"/>
    </xf>
    <xf numFmtId="172" fontId="34" fillId="5" borderId="31" xfId="26" applyNumberFormat="1" applyFont="1" applyFill="1" applyBorder="1" applyAlignment="1">
      <alignment horizontal="center" vertical="center"/>
    </xf>
    <xf numFmtId="0" fontId="35" fillId="3" borderId="29" xfId="26" applyFont="1" applyFill="1" applyBorder="1" applyAlignment="1">
      <alignment horizontal="center" vertical="center"/>
    </xf>
    <xf numFmtId="0" fontId="34" fillId="3" borderId="30" xfId="26" applyFont="1" applyFill="1" applyBorder="1" applyAlignment="1">
      <alignment horizontal="left" vertical="center" wrapText="1"/>
    </xf>
    <xf numFmtId="172" fontId="34" fillId="3" borderId="30" xfId="26" applyNumberFormat="1" applyFont="1" applyFill="1" applyBorder="1" applyAlignment="1">
      <alignment horizontal="center" vertical="center"/>
    </xf>
    <xf numFmtId="4" fontId="34" fillId="3" borderId="30" xfId="26" applyNumberFormat="1" applyFont="1" applyFill="1" applyBorder="1" applyAlignment="1">
      <alignment horizontal="center" vertical="center"/>
    </xf>
    <xf numFmtId="9" fontId="34" fillId="3" borderId="30" xfId="26" applyNumberFormat="1" applyFont="1" applyFill="1" applyBorder="1" applyAlignment="1">
      <alignment horizontal="center" vertical="center"/>
    </xf>
    <xf numFmtId="9" fontId="34" fillId="3" borderId="50" xfId="26" applyNumberFormat="1" applyFont="1" applyFill="1" applyBorder="1" applyAlignment="1">
      <alignment horizontal="center" vertical="center"/>
    </xf>
    <xf numFmtId="172" fontId="34" fillId="3" borderId="31" xfId="26" applyNumberFormat="1" applyFont="1" applyFill="1" applyBorder="1" applyAlignment="1">
      <alignment horizontal="center" vertical="center"/>
    </xf>
    <xf numFmtId="0" fontId="25" fillId="0" borderId="23" xfId="26" applyFont="1" applyBorder="1" applyAlignment="1">
      <alignment horizontal="center" vertical="center"/>
    </xf>
    <xf numFmtId="0" fontId="33" fillId="0" borderId="21" xfId="26" applyFont="1" applyBorder="1" applyAlignment="1">
      <alignment horizontal="justify" vertical="center" wrapText="1"/>
    </xf>
    <xf numFmtId="0" fontId="33" fillId="0" borderId="21" xfId="26" applyFont="1" applyBorder="1" applyAlignment="1">
      <alignment vertical="center"/>
    </xf>
    <xf numFmtId="9" fontId="33" fillId="0" borderId="45" xfId="26" applyNumberFormat="1" applyFont="1" applyBorder="1" applyAlignment="1">
      <alignment horizontal="center" vertical="center"/>
    </xf>
    <xf numFmtId="172" fontId="33" fillId="0" borderId="24" xfId="26" applyNumberFormat="1" applyFont="1" applyBorder="1" applyAlignment="1">
      <alignment horizontal="center" vertical="center"/>
    </xf>
    <xf numFmtId="10" fontId="33" fillId="2" borderId="3" xfId="26" applyNumberFormat="1" applyFont="1" applyFill="1" applyBorder="1" applyAlignment="1">
      <alignment horizontal="center" vertical="center" wrapText="1"/>
    </xf>
    <xf numFmtId="9" fontId="33" fillId="2" borderId="28" xfId="26" applyNumberFormat="1" applyFont="1" applyFill="1" applyBorder="1" applyAlignment="1">
      <alignment horizontal="center" vertical="center" wrapText="1"/>
    </xf>
    <xf numFmtId="0" fontId="25" fillId="2" borderId="27" xfId="26" applyFont="1" applyFill="1" applyBorder="1" applyAlignment="1">
      <alignment vertical="center"/>
    </xf>
    <xf numFmtId="0" fontId="42" fillId="7" borderId="52" xfId="0" applyFont="1" applyFill="1" applyBorder="1" applyAlignment="1" applyProtection="1">
      <alignment horizontal="center" vertical="center"/>
    </xf>
    <xf numFmtId="0" fontId="45" fillId="7" borderId="19" xfId="0" applyFont="1" applyFill="1" applyBorder="1" applyAlignment="1" applyProtection="1">
      <alignment horizontal="center"/>
    </xf>
    <xf numFmtId="0" fontId="42" fillId="7" borderId="39" xfId="0" applyFont="1" applyFill="1" applyBorder="1" applyAlignment="1" applyProtection="1">
      <alignment horizontal="center" vertical="center"/>
    </xf>
    <xf numFmtId="0" fontId="42" fillId="7" borderId="13" xfId="0" applyFont="1" applyFill="1" applyBorder="1" applyAlignment="1" applyProtection="1">
      <alignment horizontal="center" vertical="center"/>
    </xf>
    <xf numFmtId="0" fontId="46" fillId="3" borderId="0" xfId="0" applyFont="1" applyFill="1"/>
    <xf numFmtId="0" fontId="47" fillId="3" borderId="0" xfId="0" applyFont="1" applyFill="1" applyAlignment="1">
      <alignment horizontal="center" vertical="center"/>
    </xf>
    <xf numFmtId="0" fontId="30" fillId="3" borderId="0" xfId="0" applyFont="1" applyFill="1"/>
    <xf numFmtId="0" fontId="41" fillId="3" borderId="0" xfId="0" applyFont="1" applyFill="1" applyAlignment="1">
      <alignment horizontal="center" vertical="center"/>
    </xf>
    <xf numFmtId="0" fontId="0" fillId="3" borderId="0" xfId="0" applyFont="1" applyFill="1"/>
    <xf numFmtId="0" fontId="29" fillId="4" borderId="14"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4" fontId="29" fillId="4" borderId="4" xfId="0" applyNumberFormat="1" applyFont="1" applyFill="1" applyBorder="1" applyAlignment="1" applyProtection="1">
      <alignment horizontal="center" vertical="center"/>
    </xf>
    <xf numFmtId="3" fontId="29" fillId="4" borderId="4" xfId="0" applyNumberFormat="1" applyFont="1" applyFill="1" applyBorder="1" applyAlignment="1" applyProtection="1">
      <alignment horizontal="center" vertical="center" wrapText="1"/>
    </xf>
    <xf numFmtId="3" fontId="29" fillId="4" borderId="5" xfId="0" applyNumberFormat="1" applyFont="1" applyFill="1" applyBorder="1" applyAlignment="1" applyProtection="1">
      <alignment horizontal="center" vertical="center" wrapText="1"/>
    </xf>
    <xf numFmtId="49" fontId="55" fillId="8" borderId="14" xfId="2" applyNumberFormat="1" applyFont="1" applyFill="1" applyBorder="1" applyAlignment="1" applyProtection="1">
      <alignment horizontal="center" vertical="center" wrapText="1"/>
      <protection locked="0"/>
    </xf>
    <xf numFmtId="0" fontId="56" fillId="6" borderId="4" xfId="0" applyFont="1" applyFill="1" applyBorder="1" applyAlignment="1" applyProtection="1">
      <alignment horizontal="center" vertical="center"/>
      <protection locked="0"/>
    </xf>
    <xf numFmtId="2" fontId="56" fillId="6" borderId="4" xfId="0" applyNumberFormat="1" applyFont="1" applyFill="1" applyBorder="1" applyAlignment="1" applyProtection="1">
      <alignment horizontal="center" vertical="center"/>
      <protection locked="0"/>
    </xf>
    <xf numFmtId="167" fontId="56" fillId="6" borderId="4" xfId="11" applyNumberFormat="1" applyFont="1" applyFill="1" applyBorder="1" applyAlignment="1">
      <alignment horizontal="center" vertical="center"/>
    </xf>
    <xf numFmtId="167" fontId="56" fillId="6" borderId="5" xfId="0" applyNumberFormat="1" applyFont="1" applyFill="1" applyBorder="1" applyAlignment="1">
      <alignment horizontal="center" vertical="center"/>
    </xf>
    <xf numFmtId="172" fontId="54" fillId="6" borderId="5" xfId="0" applyNumberFormat="1" applyFont="1" applyFill="1" applyBorder="1" applyAlignment="1">
      <alignment horizontal="center" vertical="center"/>
    </xf>
    <xf numFmtId="0" fontId="53" fillId="6" borderId="14" xfId="0" applyFont="1" applyFill="1" applyBorder="1" applyAlignment="1" applyProtection="1">
      <alignment horizontal="left" vertical="center" wrapText="1"/>
    </xf>
    <xf numFmtId="0" fontId="29" fillId="4" borderId="14"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0" fontId="53" fillId="4" borderId="4" xfId="0" applyFont="1" applyFill="1" applyBorder="1" applyAlignment="1" applyProtection="1">
      <alignment horizontal="center" vertical="center" wrapText="1"/>
    </xf>
    <xf numFmtId="0" fontId="51" fillId="0" borderId="48" xfId="12" applyFont="1" applyFill="1" applyBorder="1" applyAlignment="1">
      <alignment horizontal="justify" vertical="justify" wrapText="1"/>
    </xf>
    <xf numFmtId="10" fontId="54" fillId="3" borderId="10" xfId="13" applyNumberFormat="1" applyFont="1" applyFill="1" applyBorder="1" applyAlignment="1">
      <alignment horizontal="center" vertical="center"/>
    </xf>
    <xf numFmtId="9" fontId="40" fillId="6" borderId="7" xfId="13" applyFont="1" applyFill="1" applyBorder="1" applyAlignment="1">
      <alignment horizontal="center"/>
    </xf>
    <xf numFmtId="0" fontId="53" fillId="4" borderId="4" xfId="0" applyFont="1" applyFill="1" applyBorder="1" applyAlignment="1" applyProtection="1">
      <alignment vertical="center" wrapText="1"/>
    </xf>
    <xf numFmtId="0" fontId="51" fillId="0" borderId="54" xfId="15" applyNumberFormat="1" applyFont="1" applyFill="1" applyBorder="1" applyAlignment="1">
      <alignment horizontal="center" vertical="center"/>
    </xf>
    <xf numFmtId="2" fontId="51" fillId="0" borderId="54" xfId="0" applyNumberFormat="1" applyFont="1" applyFill="1" applyBorder="1" applyAlignment="1" applyProtection="1">
      <alignment horizontal="center" vertical="center"/>
      <protection locked="0"/>
    </xf>
    <xf numFmtId="172" fontId="51" fillId="0" borderId="54" xfId="11" applyNumberFormat="1" applyFont="1" applyFill="1" applyBorder="1" applyAlignment="1">
      <alignment horizontal="center" vertical="center"/>
    </xf>
    <xf numFmtId="172" fontId="51" fillId="0" borderId="55" xfId="0" applyNumberFormat="1" applyFont="1" applyFill="1" applyBorder="1" applyAlignment="1">
      <alignment horizontal="center" vertical="center"/>
    </xf>
    <xf numFmtId="0" fontId="31" fillId="0" borderId="47" xfId="34" applyFill="1" applyBorder="1" applyAlignment="1" applyProtection="1">
      <alignment horizontal="center" vertical="center"/>
      <protection locked="0"/>
    </xf>
    <xf numFmtId="39" fontId="51" fillId="0" borderId="48" xfId="12" applyNumberFormat="1" applyFont="1" applyFill="1" applyBorder="1" applyAlignment="1">
      <alignment horizontal="justify" vertical="justify" wrapText="1"/>
    </xf>
    <xf numFmtId="0" fontId="51" fillId="0" borderId="48" xfId="15" applyNumberFormat="1" applyFont="1" applyFill="1" applyBorder="1" applyAlignment="1">
      <alignment horizontal="center" vertical="center"/>
    </xf>
    <xf numFmtId="2" fontId="51" fillId="0" borderId="48" xfId="0" applyNumberFormat="1" applyFont="1" applyFill="1" applyBorder="1" applyAlignment="1" applyProtection="1">
      <alignment horizontal="center" vertical="center"/>
      <protection locked="0"/>
    </xf>
    <xf numFmtId="172" fontId="51" fillId="0" borderId="48" xfId="11" applyNumberFormat="1" applyFont="1" applyFill="1" applyBorder="1" applyAlignment="1">
      <alignment horizontal="center" vertical="center"/>
    </xf>
    <xf numFmtId="172" fontId="51" fillId="0" borderId="49" xfId="0" applyNumberFormat="1" applyFont="1" applyFill="1" applyBorder="1" applyAlignment="1">
      <alignment horizontal="center" vertical="center"/>
    </xf>
    <xf numFmtId="0" fontId="51" fillId="0" borderId="54" xfId="12" applyFont="1" applyFill="1" applyBorder="1" applyAlignment="1">
      <alignment horizontal="justify" vertical="justify" wrapText="1"/>
    </xf>
    <xf numFmtId="2" fontId="31" fillId="0" borderId="47" xfId="34" applyNumberFormat="1" applyFill="1" applyBorder="1" applyAlignment="1" applyProtection="1">
      <alignment horizontal="center" vertical="center"/>
      <protection locked="0"/>
    </xf>
    <xf numFmtId="2" fontId="31" fillId="0" borderId="47" xfId="34" applyNumberFormat="1" applyFill="1" applyBorder="1" applyAlignment="1" applyProtection="1">
      <alignment horizontal="center" vertical="center" wrapText="1"/>
      <protection locked="0"/>
    </xf>
    <xf numFmtId="0" fontId="33" fillId="7" borderId="2" xfId="26" applyFont="1" applyFill="1" applyBorder="1" applyAlignment="1">
      <alignment horizontal="center" vertical="center"/>
    </xf>
    <xf numFmtId="0" fontId="35" fillId="5" borderId="29" xfId="26" applyFont="1" applyFill="1" applyBorder="1" applyAlignment="1">
      <alignment horizontal="center" vertical="center"/>
    </xf>
    <xf numFmtId="0" fontId="33" fillId="4" borderId="32" xfId="26" applyFont="1" applyFill="1" applyBorder="1" applyAlignment="1">
      <alignment horizontal="center" vertical="center"/>
    </xf>
    <xf numFmtId="0" fontId="33" fillId="4" borderId="2" xfId="26" applyFont="1" applyFill="1" applyBorder="1" applyAlignment="1">
      <alignment horizontal="center" vertical="center"/>
    </xf>
    <xf numFmtId="172" fontId="34" fillId="5" borderId="30" xfId="26" applyNumberFormat="1" applyFont="1" applyFill="1" applyBorder="1" applyAlignment="1">
      <alignment horizontal="center" vertical="center"/>
    </xf>
    <xf numFmtId="4" fontId="34" fillId="5" borderId="30" xfId="26" applyNumberFormat="1" applyFont="1" applyFill="1" applyBorder="1" applyAlignment="1">
      <alignment horizontal="center" vertical="center"/>
    </xf>
    <xf numFmtId="9" fontId="34" fillId="5" borderId="30" xfId="26" applyNumberFormat="1" applyFont="1" applyFill="1" applyBorder="1" applyAlignment="1">
      <alignment horizontal="center" vertical="center"/>
    </xf>
    <xf numFmtId="172" fontId="33" fillId="4" borderId="34" xfId="26" applyNumberFormat="1" applyFont="1" applyFill="1" applyBorder="1" applyAlignment="1">
      <alignment horizontal="center" vertical="center"/>
    </xf>
    <xf numFmtId="0" fontId="14" fillId="0" borderId="0" xfId="26" applyAlignment="1">
      <alignment horizontal="center" vertical="center"/>
    </xf>
    <xf numFmtId="0" fontId="14" fillId="0" borderId="0" xfId="26" applyAlignment="1">
      <alignment vertical="center"/>
    </xf>
    <xf numFmtId="0" fontId="33" fillId="7" borderId="3" xfId="26" applyFont="1" applyFill="1" applyBorder="1" applyAlignment="1">
      <alignment horizontal="left" vertical="center" wrapText="1"/>
    </xf>
    <xf numFmtId="0" fontId="35" fillId="7" borderId="3" xfId="26" applyFont="1" applyFill="1" applyBorder="1" applyAlignment="1">
      <alignment vertical="center"/>
    </xf>
    <xf numFmtId="0" fontId="35" fillId="7" borderId="28" xfId="26" applyFont="1" applyFill="1" applyBorder="1" applyAlignment="1">
      <alignment vertical="center"/>
    </xf>
    <xf numFmtId="173" fontId="35" fillId="7" borderId="27" xfId="26" applyNumberFormat="1" applyFont="1" applyFill="1" applyBorder="1" applyAlignment="1">
      <alignment vertical="center"/>
    </xf>
    <xf numFmtId="0" fontId="33" fillId="4" borderId="33" xfId="26" applyFont="1" applyFill="1" applyBorder="1" applyAlignment="1">
      <alignment horizontal="left" vertical="center" wrapText="1"/>
    </xf>
    <xf numFmtId="0" fontId="25" fillId="4" borderId="33" xfId="26" applyFont="1" applyFill="1" applyBorder="1" applyAlignment="1">
      <alignment vertical="center"/>
    </xf>
    <xf numFmtId="0" fontId="25" fillId="4" borderId="51" xfId="26" applyFont="1" applyFill="1" applyBorder="1" applyAlignment="1">
      <alignment vertical="center"/>
    </xf>
    <xf numFmtId="0" fontId="33" fillId="4" borderId="3" xfId="26" applyFont="1" applyFill="1" applyBorder="1" applyAlignment="1">
      <alignment horizontal="left" vertical="center" wrapText="1"/>
    </xf>
    <xf numFmtId="0" fontId="25" fillId="4" borderId="3" xfId="26" applyFont="1" applyFill="1" applyBorder="1" applyAlignment="1">
      <alignment vertical="center"/>
    </xf>
    <xf numFmtId="0" fontId="25" fillId="4" borderId="28" xfId="26" applyFont="1" applyFill="1" applyBorder="1" applyAlignment="1">
      <alignment vertical="center"/>
    </xf>
    <xf numFmtId="172" fontId="33" fillId="4" borderId="27" xfId="26" applyNumberFormat="1" applyFont="1" applyFill="1" applyBorder="1" applyAlignment="1">
      <alignment horizontal="center" vertical="center"/>
    </xf>
    <xf numFmtId="0" fontId="34" fillId="5" borderId="30" xfId="26" applyFont="1" applyFill="1" applyBorder="1" applyAlignment="1">
      <alignment horizontal="left" vertical="center" wrapText="1"/>
    </xf>
    <xf numFmtId="10" fontId="34" fillId="5" borderId="30" xfId="26" applyNumberFormat="1" applyFont="1" applyFill="1" applyBorder="1" applyAlignment="1">
      <alignment horizontal="center" vertical="center"/>
    </xf>
    <xf numFmtId="9" fontId="34" fillId="5" borderId="50" xfId="26" applyNumberFormat="1" applyFont="1" applyFill="1" applyBorder="1" applyAlignment="1">
      <alignment horizontal="center" vertical="center"/>
    </xf>
    <xf numFmtId="172" fontId="34" fillId="5" borderId="31" xfId="26" applyNumberFormat="1" applyFont="1" applyFill="1" applyBorder="1" applyAlignment="1">
      <alignment horizontal="center" vertical="center"/>
    </xf>
    <xf numFmtId="0" fontId="35" fillId="5" borderId="29" xfId="26" applyFont="1" applyFill="1" applyBorder="1" applyAlignment="1">
      <alignment horizontal="center" vertical="center"/>
    </xf>
    <xf numFmtId="172" fontId="35" fillId="5" borderId="30" xfId="26" applyNumberFormat="1" applyFont="1" applyFill="1" applyBorder="1" applyAlignment="1">
      <alignment horizontal="center" vertical="center"/>
    </xf>
    <xf numFmtId="4" fontId="35" fillId="5" borderId="30" xfId="26" applyNumberFormat="1" applyFont="1" applyFill="1" applyBorder="1" applyAlignment="1">
      <alignment horizontal="center" vertical="center"/>
    </xf>
    <xf numFmtId="9" fontId="35" fillId="5" borderId="30" xfId="26" applyNumberFormat="1" applyFont="1" applyFill="1" applyBorder="1" applyAlignment="1">
      <alignment horizontal="center" vertical="center"/>
    </xf>
    <xf numFmtId="0" fontId="35" fillId="5" borderId="30" xfId="26" applyFont="1" applyFill="1" applyBorder="1" applyAlignment="1">
      <alignment horizontal="center" vertical="center"/>
    </xf>
    <xf numFmtId="172" fontId="35" fillId="5" borderId="31" xfId="26" applyNumberFormat="1" applyFont="1" applyFill="1" applyBorder="1" applyAlignment="1">
      <alignment horizontal="center" vertical="center"/>
    </xf>
    <xf numFmtId="0" fontId="14" fillId="0" borderId="0" xfId="26" applyAlignment="1">
      <alignment horizontal="center" vertical="center"/>
    </xf>
    <xf numFmtId="0" fontId="33" fillId="6" borderId="2" xfId="26" applyFont="1" applyFill="1" applyBorder="1" applyAlignment="1">
      <alignment horizontal="center" vertical="center"/>
    </xf>
    <xf numFmtId="0" fontId="33" fillId="6" borderId="3" xfId="26" applyFont="1" applyFill="1" applyBorder="1" applyAlignment="1">
      <alignment horizontal="justify" vertical="center" wrapText="1"/>
    </xf>
    <xf numFmtId="0" fontId="35" fillId="5" borderId="30" xfId="26" applyFont="1" applyFill="1" applyBorder="1" applyAlignment="1">
      <alignment horizontal="left" vertical="center" wrapText="1"/>
    </xf>
    <xf numFmtId="0" fontId="35" fillId="6" borderId="3" xfId="26" applyFont="1" applyFill="1" applyBorder="1" applyAlignment="1">
      <alignment vertical="center"/>
    </xf>
    <xf numFmtId="173" fontId="35" fillId="6" borderId="27" xfId="26" applyNumberFormat="1" applyFont="1" applyFill="1" applyBorder="1" applyAlignment="1">
      <alignment vertical="center"/>
    </xf>
    <xf numFmtId="2" fontId="35" fillId="6" borderId="3" xfId="26" applyNumberFormat="1" applyFont="1" applyFill="1" applyBorder="1" applyAlignment="1">
      <alignment vertical="center"/>
    </xf>
    <xf numFmtId="2" fontId="35" fillId="6" borderId="28" xfId="26" applyNumberFormat="1" applyFont="1" applyFill="1" applyBorder="1" applyAlignment="1">
      <alignment vertical="center"/>
    </xf>
    <xf numFmtId="0" fontId="35" fillId="5" borderId="50" xfId="26" applyFont="1" applyFill="1" applyBorder="1" applyAlignment="1">
      <alignment horizontal="center" vertical="center"/>
    </xf>
    <xf numFmtId="0" fontId="49" fillId="0" borderId="0" xfId="26" applyFont="1" applyFill="1" applyAlignment="1">
      <alignment horizontal="center" vertical="center"/>
    </xf>
    <xf numFmtId="0" fontId="51" fillId="0" borderId="48" xfId="12" applyFont="1" applyFill="1" applyBorder="1" applyAlignment="1">
      <alignment horizontal="justify" vertical="center" wrapText="1"/>
    </xf>
    <xf numFmtId="172" fontId="51" fillId="3" borderId="48" xfId="11" applyNumberFormat="1" applyFont="1" applyFill="1" applyBorder="1" applyAlignment="1">
      <alignment horizontal="center" vertical="center"/>
    </xf>
    <xf numFmtId="49" fontId="31" fillId="0" borderId="53" xfId="34" applyNumberFormat="1" applyFill="1" applyBorder="1" applyAlignment="1" applyProtection="1">
      <alignment horizontal="center" vertical="center"/>
      <protection locked="0"/>
    </xf>
    <xf numFmtId="49" fontId="31" fillId="0" borderId="47" xfId="34" applyNumberFormat="1" applyFill="1" applyBorder="1" applyAlignment="1" applyProtection="1">
      <alignment horizontal="center" vertical="center"/>
      <protection locked="0"/>
    </xf>
    <xf numFmtId="49" fontId="31" fillId="0" borderId="46" xfId="34" applyNumberFormat="1" applyBorder="1" applyAlignment="1">
      <alignment horizontal="center" vertical="center"/>
    </xf>
    <xf numFmtId="49" fontId="31" fillId="0" borderId="56" xfId="34" applyNumberFormat="1" applyFill="1" applyBorder="1" applyAlignment="1" applyProtection="1">
      <alignment horizontal="center" vertical="center"/>
      <protection locked="0"/>
    </xf>
    <xf numFmtId="39" fontId="51" fillId="0" borderId="54" xfId="12" applyNumberFormat="1" applyFont="1" applyFill="1" applyBorder="1" applyAlignment="1">
      <alignment horizontal="justify" vertical="justify" wrapText="1"/>
    </xf>
    <xf numFmtId="2" fontId="51" fillId="0" borderId="48" xfId="12" applyNumberFormat="1" applyFont="1" applyFill="1" applyBorder="1" applyAlignment="1">
      <alignment horizontal="justify" vertical="justify"/>
    </xf>
    <xf numFmtId="176" fontId="14" fillId="3" borderId="0" xfId="0" applyNumberFormat="1" applyFont="1" applyFill="1"/>
    <xf numFmtId="172" fontId="14" fillId="3" borderId="0" xfId="0" applyNumberFormat="1" applyFont="1" applyFill="1"/>
    <xf numFmtId="172" fontId="0" fillId="0" borderId="0" xfId="0" applyNumberFormat="1"/>
    <xf numFmtId="172" fontId="18" fillId="3" borderId="0" xfId="0" applyNumberFormat="1" applyFont="1" applyFill="1"/>
    <xf numFmtId="172" fontId="22" fillId="3" borderId="0" xfId="0" applyNumberFormat="1" applyFont="1" applyFill="1" applyAlignment="1">
      <alignment horizontal="center" vertical="center"/>
    </xf>
    <xf numFmtId="0" fontId="31" fillId="0" borderId="53" xfId="34" applyFill="1" applyBorder="1" applyAlignment="1" applyProtection="1">
      <alignment horizontal="center" vertical="center"/>
      <protection locked="0"/>
    </xf>
    <xf numFmtId="39" fontId="51" fillId="0" borderId="48" xfId="55" applyNumberFormat="1" applyFont="1" applyFill="1" applyBorder="1" applyAlignment="1">
      <alignment horizontal="justify" vertical="justify" wrapText="1"/>
    </xf>
    <xf numFmtId="0" fontId="51" fillId="0" borderId="48" xfId="46" applyNumberFormat="1" applyFont="1" applyFill="1" applyBorder="1" applyAlignment="1">
      <alignment horizontal="center" vertical="center"/>
    </xf>
    <xf numFmtId="172" fontId="51" fillId="0" borderId="48" xfId="65" applyNumberFormat="1" applyFont="1" applyFill="1" applyBorder="1" applyAlignment="1">
      <alignment horizontal="center" vertical="center"/>
    </xf>
    <xf numFmtId="172" fontId="35" fillId="9" borderId="30" xfId="26" applyNumberFormat="1" applyFont="1" applyFill="1" applyBorder="1" applyAlignment="1">
      <alignment horizontal="center" vertical="center"/>
    </xf>
    <xf numFmtId="174" fontId="35" fillId="9" borderId="30" xfId="26" applyNumberFormat="1" applyFont="1" applyFill="1" applyBorder="1" applyAlignment="1">
      <alignment horizontal="center" vertical="center"/>
    </xf>
    <xf numFmtId="172" fontId="35" fillId="9" borderId="31" xfId="26" applyNumberFormat="1" applyFont="1" applyFill="1" applyBorder="1" applyAlignment="1">
      <alignment horizontal="center" vertical="center"/>
    </xf>
    <xf numFmtId="4" fontId="35" fillId="9" borderId="30" xfId="26" applyNumberFormat="1" applyFont="1" applyFill="1" applyBorder="1" applyAlignment="1">
      <alignment horizontal="center" vertical="center"/>
    </xf>
    <xf numFmtId="172" fontId="35" fillId="9" borderId="21" xfId="26" applyNumberFormat="1" applyFont="1" applyFill="1" applyBorder="1" applyAlignment="1">
      <alignment horizontal="center" vertical="center"/>
    </xf>
    <xf numFmtId="9" fontId="35" fillId="0" borderId="30" xfId="26" applyNumberFormat="1" applyFont="1" applyFill="1" applyBorder="1" applyAlignment="1">
      <alignment horizontal="center" vertical="center"/>
    </xf>
    <xf numFmtId="0" fontId="35" fillId="0" borderId="30" xfId="26" applyFont="1" applyFill="1" applyBorder="1" applyAlignment="1">
      <alignment horizontal="center" vertical="center"/>
    </xf>
    <xf numFmtId="0" fontId="35" fillId="0" borderId="29" xfId="26" applyFont="1" applyFill="1" applyBorder="1" applyAlignment="1">
      <alignment horizontal="center" vertical="center"/>
    </xf>
    <xf numFmtId="0" fontId="35" fillId="0" borderId="30" xfId="26" applyFont="1" applyFill="1" applyBorder="1" applyAlignment="1">
      <alignment horizontal="justify" vertical="center" wrapText="1"/>
    </xf>
    <xf numFmtId="2" fontId="35" fillId="0" borderId="30" xfId="26" applyNumberFormat="1" applyFont="1" applyFill="1" applyBorder="1" applyAlignment="1">
      <alignment horizontal="center" vertical="center"/>
    </xf>
    <xf numFmtId="1" fontId="35" fillId="0" borderId="50" xfId="26" applyNumberFormat="1" applyFont="1" applyFill="1" applyBorder="1" applyAlignment="1">
      <alignment horizontal="center" vertical="center"/>
    </xf>
    <xf numFmtId="172" fontId="35" fillId="0" borderId="31" xfId="26" applyNumberFormat="1" applyFont="1" applyFill="1" applyBorder="1" applyAlignment="1">
      <alignment horizontal="center" vertical="center"/>
    </xf>
    <xf numFmtId="0" fontId="14" fillId="0" borderId="0" xfId="26" applyFill="1" applyAlignment="1">
      <alignment horizontal="center" vertical="center"/>
    </xf>
    <xf numFmtId="0" fontId="35" fillId="0" borderId="50" xfId="26" applyFont="1" applyFill="1" applyBorder="1" applyAlignment="1">
      <alignment horizontal="center" vertical="center"/>
    </xf>
    <xf numFmtId="173" fontId="35" fillId="0" borderId="31" xfId="26" applyNumberFormat="1" applyFont="1" applyFill="1" applyBorder="1" applyAlignment="1">
      <alignment horizontal="center" vertical="center"/>
    </xf>
    <xf numFmtId="0" fontId="25" fillId="0" borderId="29" xfId="26" applyFont="1" applyFill="1" applyBorder="1" applyAlignment="1">
      <alignment horizontal="center" vertical="center"/>
    </xf>
    <xf numFmtId="0" fontId="25" fillId="0" borderId="30" xfId="26" applyFont="1" applyFill="1" applyBorder="1" applyAlignment="1">
      <alignment horizontal="justify" vertical="center" wrapText="1"/>
    </xf>
    <xf numFmtId="0" fontId="36" fillId="3" borderId="30" xfId="26" applyFont="1" applyFill="1" applyBorder="1" applyAlignment="1">
      <alignment horizontal="left" vertical="center" wrapText="1"/>
    </xf>
    <xf numFmtId="9" fontId="35" fillId="3" borderId="30" xfId="26" applyNumberFormat="1" applyFont="1" applyFill="1" applyBorder="1" applyAlignment="1">
      <alignment horizontal="center" vertical="center"/>
    </xf>
    <xf numFmtId="2" fontId="35" fillId="3" borderId="30" xfId="26" applyNumberFormat="1" applyFont="1" applyFill="1" applyBorder="1" applyAlignment="1">
      <alignment horizontal="center" vertical="center"/>
    </xf>
    <xf numFmtId="1" fontId="35" fillId="3" borderId="50" xfId="26" applyNumberFormat="1" applyFont="1" applyFill="1" applyBorder="1" applyAlignment="1">
      <alignment horizontal="center" vertical="center"/>
    </xf>
    <xf numFmtId="172" fontId="35" fillId="3" borderId="31" xfId="26" applyNumberFormat="1" applyFont="1" applyFill="1" applyBorder="1" applyAlignment="1">
      <alignment horizontal="center" vertical="center"/>
    </xf>
    <xf numFmtId="0" fontId="49" fillId="3" borderId="0" xfId="26" applyFont="1" applyFill="1" applyAlignment="1">
      <alignment horizontal="center" vertical="center"/>
    </xf>
    <xf numFmtId="0" fontId="14" fillId="3" borderId="0" xfId="26" applyFill="1" applyAlignment="1">
      <alignment horizontal="center" vertical="center"/>
    </xf>
    <xf numFmtId="0" fontId="35" fillId="3" borderId="30" xfId="26" applyFont="1" applyFill="1" applyBorder="1" applyAlignment="1">
      <alignment horizontal="left" vertical="center" wrapText="1"/>
    </xf>
    <xf numFmtId="4" fontId="35" fillId="3" borderId="30" xfId="26" applyNumberFormat="1" applyFont="1" applyFill="1" applyBorder="1" applyAlignment="1">
      <alignment horizontal="center" vertical="center"/>
    </xf>
    <xf numFmtId="0" fontId="35" fillId="3" borderId="30" xfId="26" applyFont="1" applyFill="1" applyBorder="1" applyAlignment="1">
      <alignment horizontal="center" vertical="center"/>
    </xf>
    <xf numFmtId="0" fontId="35" fillId="3" borderId="50" xfId="26" applyFont="1" applyFill="1" applyBorder="1" applyAlignment="1">
      <alignment horizontal="center" vertical="center"/>
    </xf>
    <xf numFmtId="0" fontId="35" fillId="3" borderId="21" xfId="26" applyFont="1" applyFill="1" applyBorder="1" applyAlignment="1">
      <alignment horizontal="left" vertical="center" wrapText="1"/>
    </xf>
    <xf numFmtId="4" fontId="35" fillId="3" borderId="21" xfId="26" applyNumberFormat="1" applyFont="1" applyFill="1" applyBorder="1" applyAlignment="1">
      <alignment horizontal="center" vertical="center"/>
    </xf>
    <xf numFmtId="9" fontId="35" fillId="3" borderId="21" xfId="26" applyNumberFormat="1" applyFont="1" applyFill="1" applyBorder="1" applyAlignment="1">
      <alignment horizontal="center" vertical="center"/>
    </xf>
    <xf numFmtId="0" fontId="35" fillId="3" borderId="21" xfId="26" applyFont="1" applyFill="1" applyBorder="1" applyAlignment="1">
      <alignment horizontal="center" vertical="center"/>
    </xf>
    <xf numFmtId="172" fontId="35" fillId="3" borderId="24" xfId="26" applyNumberFormat="1" applyFont="1" applyFill="1" applyBorder="1" applyAlignment="1">
      <alignment horizontal="center" vertical="center"/>
    </xf>
    <xf numFmtId="0" fontId="25" fillId="3" borderId="29" xfId="26" applyFont="1" applyFill="1" applyBorder="1" applyAlignment="1">
      <alignment horizontal="center" vertical="center"/>
    </xf>
    <xf numFmtId="0" fontId="25" fillId="3" borderId="30" xfId="26" applyFont="1" applyFill="1" applyBorder="1" applyAlignment="1">
      <alignment vertical="center"/>
    </xf>
    <xf numFmtId="0" fontId="35" fillId="3" borderId="30" xfId="26" applyFont="1" applyFill="1" applyBorder="1" applyAlignment="1">
      <alignment vertical="center"/>
    </xf>
    <xf numFmtId="10" fontId="35" fillId="3" borderId="30" xfId="26" applyNumberFormat="1" applyFont="1" applyFill="1" applyBorder="1" applyAlignment="1">
      <alignment horizontal="center" vertical="center"/>
    </xf>
    <xf numFmtId="0" fontId="35" fillId="3" borderId="50" xfId="26" applyFont="1" applyFill="1" applyBorder="1" applyAlignment="1">
      <alignment vertical="center"/>
    </xf>
    <xf numFmtId="0" fontId="22" fillId="9" borderId="8"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1" fillId="6" borderId="10"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43" fillId="7" borderId="6" xfId="0" applyFont="1" applyFill="1" applyBorder="1" applyAlignment="1" applyProtection="1">
      <alignment horizontal="left" vertical="center"/>
    </xf>
    <xf numFmtId="0" fontId="43" fillId="7" borderId="19" xfId="0" applyFont="1" applyFill="1" applyBorder="1" applyAlignment="1" applyProtection="1">
      <alignment horizontal="left" vertical="center"/>
    </xf>
    <xf numFmtId="0" fontId="33" fillId="6" borderId="8" xfId="0" applyFont="1" applyFill="1" applyBorder="1" applyAlignment="1" applyProtection="1">
      <alignment vertical="center" wrapText="1"/>
    </xf>
    <xf numFmtId="0" fontId="33" fillId="6" borderId="9" xfId="0" applyFont="1" applyFill="1" applyBorder="1" applyAlignment="1" applyProtection="1">
      <alignment vertical="center" wrapText="1"/>
    </xf>
    <xf numFmtId="0" fontId="33" fillId="6" borderId="10" xfId="0" applyFont="1" applyFill="1" applyBorder="1" applyAlignment="1" applyProtection="1">
      <alignment vertical="center" wrapText="1"/>
    </xf>
    <xf numFmtId="0" fontId="33" fillId="6" borderId="11" xfId="0" applyFont="1" applyFill="1" applyBorder="1" applyAlignment="1" applyProtection="1">
      <alignment vertical="center" wrapText="1"/>
    </xf>
    <xf numFmtId="0" fontId="33" fillId="6" borderId="12" xfId="0" applyFont="1" applyFill="1" applyBorder="1" applyAlignment="1" applyProtection="1">
      <alignment vertical="center" wrapText="1"/>
    </xf>
    <xf numFmtId="0" fontId="33" fillId="6" borderId="13" xfId="0" applyFont="1" applyFill="1" applyBorder="1" applyAlignment="1" applyProtection="1">
      <alignment vertical="center" wrapText="1"/>
    </xf>
    <xf numFmtId="0" fontId="23" fillId="6" borderId="14" xfId="0" quotePrefix="1" applyFont="1" applyFill="1" applyBorder="1" applyAlignment="1" applyProtection="1">
      <alignment horizontal="center" vertical="center" wrapText="1"/>
    </xf>
    <xf numFmtId="0" fontId="23" fillId="6" borderId="4" xfId="0" quotePrefix="1" applyFont="1" applyFill="1" applyBorder="1" applyAlignment="1" applyProtection="1">
      <alignment horizontal="center" vertical="center" wrapText="1"/>
    </xf>
    <xf numFmtId="0" fontId="23" fillId="6" borderId="5" xfId="0" quotePrefix="1"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10" xfId="0" applyFont="1" applyFill="1" applyBorder="1" applyAlignment="1" applyProtection="1">
      <alignment horizontal="center" vertical="center" wrapText="1"/>
    </xf>
    <xf numFmtId="0" fontId="23" fillId="6" borderId="15"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23" fillId="6" borderId="13" xfId="0" applyFont="1" applyFill="1" applyBorder="1" applyAlignment="1" applyProtection="1">
      <alignment horizontal="center" vertical="center" wrapText="1"/>
    </xf>
    <xf numFmtId="0" fontId="57" fillId="3" borderId="8" xfId="0" applyFont="1" applyFill="1" applyBorder="1" applyAlignment="1">
      <alignment horizontal="left" vertical="center" wrapText="1"/>
    </xf>
    <xf numFmtId="0" fontId="57" fillId="3" borderId="9" xfId="0" applyFont="1" applyFill="1" applyBorder="1" applyAlignment="1">
      <alignment horizontal="left" vertical="center" wrapText="1"/>
    </xf>
    <xf numFmtId="0" fontId="57" fillId="3" borderId="10" xfId="0" applyFont="1" applyFill="1" applyBorder="1" applyAlignment="1">
      <alignment horizontal="left" vertical="center" wrapText="1"/>
    </xf>
    <xf numFmtId="0" fontId="57" fillId="3" borderId="15"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57" fillId="3" borderId="1" xfId="0" applyFont="1" applyFill="1" applyBorder="1" applyAlignment="1">
      <alignment horizontal="left" vertical="center" wrapText="1"/>
    </xf>
    <xf numFmtId="0" fontId="57" fillId="3" borderId="11" xfId="0" applyFont="1" applyFill="1" applyBorder="1" applyAlignment="1">
      <alignment horizontal="left" vertical="center" wrapText="1"/>
    </xf>
    <xf numFmtId="0" fontId="57" fillId="3" borderId="12" xfId="0" applyFont="1" applyFill="1" applyBorder="1" applyAlignment="1">
      <alignment horizontal="left" vertical="center" wrapText="1"/>
    </xf>
    <xf numFmtId="0" fontId="57" fillId="3" borderId="13" xfId="0" applyFont="1" applyFill="1" applyBorder="1" applyAlignment="1">
      <alignment horizontal="left" vertical="center" wrapText="1"/>
    </xf>
    <xf numFmtId="0" fontId="24" fillId="5" borderId="23" xfId="0" applyFont="1" applyFill="1" applyBorder="1" applyAlignment="1">
      <alignment horizontal="center" vertical="center"/>
    </xf>
    <xf numFmtId="0" fontId="24" fillId="5" borderId="21" xfId="0" applyFont="1" applyFill="1" applyBorder="1" applyAlignment="1">
      <alignment horizontal="center" vertical="center"/>
    </xf>
    <xf numFmtId="0" fontId="24" fillId="3" borderId="25" xfId="0" applyFont="1" applyFill="1" applyBorder="1" applyAlignment="1">
      <alignment horizontal="center" vertical="center"/>
    </xf>
    <xf numFmtId="0" fontId="24" fillId="3" borderId="22" xfId="0" applyFont="1" applyFill="1" applyBorder="1" applyAlignment="1">
      <alignment horizontal="center" vertical="center"/>
    </xf>
    <xf numFmtId="0" fontId="21" fillId="6" borderId="39" xfId="0" applyFont="1" applyFill="1" applyBorder="1" applyAlignment="1">
      <alignment horizontal="center" vertical="center"/>
    </xf>
    <xf numFmtId="0" fontId="21" fillId="6" borderId="40" xfId="0" applyFont="1" applyFill="1" applyBorder="1" applyAlignment="1">
      <alignment horizontal="center" vertical="center"/>
    </xf>
    <xf numFmtId="0" fontId="24" fillId="6" borderId="18" xfId="0" applyFont="1" applyFill="1" applyBorder="1" applyAlignment="1">
      <alignment horizontal="center" vertical="center"/>
    </xf>
    <xf numFmtId="0" fontId="24" fillId="6" borderId="38"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1" xfId="0" applyFont="1" applyFill="1" applyBorder="1" applyAlignment="1">
      <alignment horizontal="center" vertical="center"/>
    </xf>
    <xf numFmtId="0" fontId="24" fillId="5" borderId="41" xfId="0" applyFont="1" applyFill="1" applyBorder="1" applyAlignment="1">
      <alignment horizontal="center" vertical="center"/>
    </xf>
    <xf numFmtId="0" fontId="24" fillId="5" borderId="42" xfId="0" applyFont="1" applyFill="1" applyBorder="1" applyAlignment="1">
      <alignment horizontal="center" vertical="center"/>
    </xf>
    <xf numFmtId="9" fontId="54" fillId="3" borderId="35" xfId="13" applyFont="1" applyFill="1" applyBorder="1" applyAlignment="1">
      <alignment horizontal="center" vertical="center"/>
    </xf>
    <xf numFmtId="9" fontId="54" fillId="3" borderId="36" xfId="13" applyFont="1" applyFill="1" applyBorder="1" applyAlignment="1">
      <alignment horizontal="center" vertical="center"/>
    </xf>
    <xf numFmtId="169" fontId="52" fillId="0" borderId="35" xfId="13" applyNumberFormat="1" applyFont="1" applyFill="1" applyBorder="1" applyAlignment="1" applyProtection="1">
      <alignment horizontal="center" vertical="center" wrapText="1"/>
    </xf>
    <xf numFmtId="169" fontId="52" fillId="0" borderId="44" xfId="13" applyNumberFormat="1" applyFont="1" applyFill="1" applyBorder="1" applyAlignment="1" applyProtection="1">
      <alignment horizontal="center" vertical="center" wrapText="1"/>
    </xf>
    <xf numFmtId="169" fontId="52" fillId="0" borderId="36" xfId="13" applyNumberFormat="1" applyFont="1" applyFill="1" applyBorder="1" applyAlignment="1" applyProtection="1">
      <alignment horizontal="center" vertical="center" wrapText="1"/>
    </xf>
    <xf numFmtId="169" fontId="50" fillId="3" borderId="35" xfId="13" applyNumberFormat="1" applyFont="1" applyFill="1" applyBorder="1" applyAlignment="1">
      <alignment horizontal="center" vertical="center"/>
    </xf>
    <xf numFmtId="169" fontId="50" fillId="3" borderId="44" xfId="13" applyNumberFormat="1" applyFont="1" applyFill="1" applyBorder="1" applyAlignment="1">
      <alignment horizontal="center" vertical="center"/>
    </xf>
    <xf numFmtId="169" fontId="50" fillId="3" borderId="36" xfId="13" applyNumberFormat="1" applyFont="1" applyFill="1" applyBorder="1" applyAlignment="1">
      <alignment horizontal="center" vertical="center"/>
    </xf>
    <xf numFmtId="9" fontId="52" fillId="0" borderId="35" xfId="13" applyFont="1" applyFill="1" applyBorder="1" applyAlignment="1" applyProtection="1">
      <alignment horizontal="center" vertical="center" wrapText="1"/>
    </xf>
    <xf numFmtId="9" fontId="52" fillId="0" borderId="44" xfId="13" applyFont="1" applyFill="1" applyBorder="1" applyAlignment="1" applyProtection="1">
      <alignment horizontal="center" vertical="center" wrapText="1"/>
    </xf>
    <xf numFmtId="0" fontId="33" fillId="9" borderId="14" xfId="26" applyFont="1" applyFill="1" applyBorder="1" applyAlignment="1">
      <alignment horizontal="center" vertical="center" wrapText="1"/>
    </xf>
    <xf numFmtId="0" fontId="33" fillId="9" borderId="5" xfId="26" applyFont="1" applyFill="1" applyBorder="1" applyAlignment="1">
      <alignment horizontal="center" vertical="center" wrapText="1"/>
    </xf>
    <xf numFmtId="0" fontId="21" fillId="2" borderId="4" xfId="26" applyFont="1" applyFill="1" applyBorder="1" applyAlignment="1">
      <alignment horizontal="center" vertical="center" wrapText="1"/>
    </xf>
    <xf numFmtId="0" fontId="21" fillId="2" borderId="5" xfId="26" applyFont="1" applyFill="1" applyBorder="1" applyAlignment="1">
      <alignment horizontal="center" vertical="center" wrapText="1"/>
    </xf>
    <xf numFmtId="0" fontId="33" fillId="2" borderId="14" xfId="26" applyFont="1" applyFill="1" applyBorder="1" applyAlignment="1">
      <alignment horizontal="center" vertical="center" wrapText="1"/>
    </xf>
    <xf numFmtId="0" fontId="33" fillId="2" borderId="4" xfId="26" applyFont="1" applyFill="1" applyBorder="1" applyAlignment="1">
      <alignment horizontal="center" vertical="center" wrapText="1"/>
    </xf>
    <xf numFmtId="0" fontId="33" fillId="2" borderId="20" xfId="26" applyFont="1" applyFill="1" applyBorder="1" applyAlignment="1">
      <alignment horizontal="center" vertical="center" wrapText="1"/>
    </xf>
  </cellXfs>
  <cellStyles count="98">
    <cellStyle name="Comma 2" xfId="1"/>
    <cellStyle name="Hipervínculo" xfId="34" builtinId="8"/>
    <cellStyle name="Hipervínculo 2" xfId="41"/>
    <cellStyle name="Hipervínculo 3" xfId="49"/>
    <cellStyle name="Hipervínculo visitado" xfId="36" builtinId="9" hidden="1"/>
    <cellStyle name="Hipervínculo visitado" xfId="45" builtinId="9" hidden="1"/>
    <cellStyle name="Millares" xfId="2" builtinId="3"/>
    <cellStyle name="Millares [0] 2" xfId="56"/>
    <cellStyle name="Millares [0] 3" xfId="61"/>
    <cellStyle name="Millares 2" xfId="3"/>
    <cellStyle name="Millares 2 10" xfId="21"/>
    <cellStyle name="Millares 2 10 2" xfId="75"/>
    <cellStyle name="Millares 2 2" xfId="22"/>
    <cellStyle name="Millares 2 2 2" xfId="23"/>
    <cellStyle name="Millares 2 2 2 2" xfId="77"/>
    <cellStyle name="Millares 2 2 3" xfId="76"/>
    <cellStyle name="Millares 2 3" xfId="24"/>
    <cellStyle name="Millares 2 3 2" xfId="78"/>
    <cellStyle name="Millares 2 4" xfId="59"/>
    <cellStyle name="Millares 2 5" xfId="70"/>
    <cellStyle name="Millares 3" xfId="94"/>
    <cellStyle name="Millares 4" xfId="69"/>
    <cellStyle name="Millares 5" xfId="17"/>
    <cellStyle name="Millares 6" xfId="82"/>
    <cellStyle name="Millares 7" xfId="96"/>
    <cellStyle name="Millares 8" xfId="81"/>
    <cellStyle name="Moneda 10" xfId="63"/>
    <cellStyle name="Moneda 11" xfId="68"/>
    <cellStyle name="Moneda 12" xfId="89"/>
    <cellStyle name="Moneda 2" xfId="4"/>
    <cellStyle name="Moneda 2 2" xfId="5"/>
    <cellStyle name="Moneda 2 3" xfId="71"/>
    <cellStyle name="Moneda 3" xfId="6"/>
    <cellStyle name="Moneda 3 2" xfId="25"/>
    <cellStyle name="Moneda 4" xfId="7"/>
    <cellStyle name="Moneda 4 2" xfId="72"/>
    <cellStyle name="Moneda 5" xfId="39"/>
    <cellStyle name="Moneda 5 2" xfId="84"/>
    <cellStyle name="Moneda 6" xfId="19"/>
    <cellStyle name="Moneda 6 3" xfId="52"/>
    <cellStyle name="Moneda 7" xfId="43"/>
    <cellStyle name="Moneda 7 2" xfId="87"/>
    <cellStyle name="Moneda 8" xfId="48"/>
    <cellStyle name="Moneda 8 2" xfId="91"/>
    <cellStyle name="Moneda 9" xfId="58"/>
    <cellStyle name="Moneda 9 2" xfId="95"/>
    <cellStyle name="Normal" xfId="0" builtinId="0"/>
    <cellStyle name="Normal 10" xfId="51"/>
    <cellStyle name="Normal 10 10 2" xfId="26"/>
    <cellStyle name="Normal 11" xfId="54"/>
    <cellStyle name="Normal 11 45 10" xfId="27"/>
    <cellStyle name="Normal 11 45 10 2" xfId="79"/>
    <cellStyle name="Normal 12" xfId="60"/>
    <cellStyle name="Normal 13" xfId="64"/>
    <cellStyle name="Normal 13 2" xfId="97"/>
    <cellStyle name="Normal 2" xfId="8"/>
    <cellStyle name="Normal 2 2" xfId="9"/>
    <cellStyle name="Normal 2 2 2 2 2" xfId="66"/>
    <cellStyle name="Normal 2 2 3" xfId="28"/>
    <cellStyle name="Normal 2 2 5 2 2 2" xfId="29"/>
    <cellStyle name="Normal 2 3" xfId="30"/>
    <cellStyle name="Normal 2 3 2" xfId="67"/>
    <cellStyle name="Normal 3" xfId="10"/>
    <cellStyle name="Normal 3 2" xfId="20"/>
    <cellStyle name="Normal 3 3" xfId="33"/>
    <cellStyle name="Normal 3 3 2" xfId="80"/>
    <cellStyle name="Normal 3 4" xfId="73"/>
    <cellStyle name="Normal 4" xfId="18"/>
    <cellStyle name="Normal 4 2" xfId="16"/>
    <cellStyle name="Normal 4 3" xfId="74"/>
    <cellStyle name="Normal 5" xfId="31"/>
    <cellStyle name="Normal 6" xfId="38"/>
    <cellStyle name="Normal 6 2" xfId="50"/>
    <cellStyle name="Normal 6 2 2" xfId="92"/>
    <cellStyle name="Normal 6 3" xfId="83"/>
    <cellStyle name="Normal 7" xfId="32"/>
    <cellStyle name="Normal 8" xfId="42"/>
    <cellStyle name="Normal 8 2" xfId="86"/>
    <cellStyle name="Normal 9" xfId="47"/>
    <cellStyle name="Normal 9 2" xfId="53"/>
    <cellStyle name="Normal 9 2 2" xfId="93"/>
    <cellStyle name="Normal 9 3" xfId="90"/>
    <cellStyle name="Normal_FORM20_1" xfId="11"/>
    <cellStyle name="Normal_FORM20_1 2" xfId="65"/>
    <cellStyle name="Normal_SEGUROS FENIX" xfId="12"/>
    <cellStyle name="Normal_SEGUROS FENIX 2 2" xfId="55"/>
    <cellStyle name="Porcentaje" xfId="13" builtinId="5"/>
    <cellStyle name="Porcentaje 2" xfId="35"/>
    <cellStyle name="Porcentaje 3" xfId="40"/>
    <cellStyle name="Porcentaje 3 2" xfId="85"/>
    <cellStyle name="Porcentaje 4" xfId="44"/>
    <cellStyle name="Porcentaje 4 2" xfId="88"/>
    <cellStyle name="Porcentaje 5" xfId="57"/>
    <cellStyle name="Porcentaje 6" xfId="62"/>
    <cellStyle name="Porcentual 2" xfId="14"/>
    <cellStyle name="Porcentual 2 2" xfId="15"/>
    <cellStyle name="Porcentual 2 2 2" xfId="46"/>
    <cellStyle name="Porcentual 2 3" xfId="37"/>
  </cellStyles>
  <dxfs count="0"/>
  <tableStyles count="0" defaultTableStyle="TableStyleMedium9" defaultPivotStyle="PivotStyleLight16"/>
  <colors>
    <mruColors>
      <color rgb="FFFFFF99"/>
      <color rgb="FFFF00FF"/>
      <color rgb="FF9B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Marle/ayudas/varios%20presupuestos/GP-617%20-%20Ppto%20La%20Victoria%20V17%20(1)c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porte%20Electrico%201\Downloads\PRESUPUESTO%20CIVIL%20myo%2002%20de%202017%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OPORT~1\AppData\Local\Temp\$$_16FD\PRESUPUESTO%20GENERAL%20ALIMENTADORES%20SE%205%20Y%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NTENIMIENTO%20UDEA/2017/PROYECTOS/PROYECTO_N&#176;3_ALIMENTADORES%20PRIMARIOS_BL_5-8_ACTUAL/PRESUPUESTO%20CIVIL%20myo%2002%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t="str">
            <v/>
          </cell>
          <cell r="H6">
            <v>0</v>
          </cell>
          <cell r="I6">
            <v>1975149.6916499997</v>
          </cell>
          <cell r="J6">
            <v>0</v>
          </cell>
          <cell r="K6">
            <v>5079304.8136536563</v>
          </cell>
          <cell r="L6">
            <v>0</v>
          </cell>
          <cell r="M6">
            <v>0</v>
          </cell>
          <cell r="N6">
            <v>0</v>
          </cell>
          <cell r="O6" t="str">
            <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t="str">
            <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t="str">
            <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t="str">
            <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t="str">
            <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t="str">
            <v/>
          </cell>
        </row>
        <row r="12">
          <cell r="D12" t="str">
            <v>02</v>
          </cell>
          <cell r="E12" t="str">
            <v>RETIROS Y DEMOLICIONES</v>
          </cell>
          <cell r="F12">
            <v>0</v>
          </cell>
          <cell r="G12" t="str">
            <v/>
          </cell>
          <cell r="H12">
            <v>0</v>
          </cell>
          <cell r="I12">
            <v>0</v>
          </cell>
          <cell r="J12">
            <v>0</v>
          </cell>
          <cell r="K12">
            <v>0</v>
          </cell>
          <cell r="L12">
            <v>0</v>
          </cell>
          <cell r="M12">
            <v>0</v>
          </cell>
          <cell r="N12">
            <v>0</v>
          </cell>
          <cell r="O12" t="str">
            <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t="str">
            <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t="str">
            <v/>
          </cell>
        </row>
        <row r="15">
          <cell r="D15" t="str">
            <v>03</v>
          </cell>
          <cell r="E15" t="str">
            <v>MOVIMIENTOS DE TIERRA</v>
          </cell>
          <cell r="F15">
            <v>0</v>
          </cell>
          <cell r="G15" t="str">
            <v/>
          </cell>
          <cell r="H15">
            <v>0</v>
          </cell>
          <cell r="I15">
            <v>10521354.391651817</v>
          </cell>
          <cell r="J15">
            <v>0</v>
          </cell>
          <cell r="K15">
            <v>0</v>
          </cell>
          <cell r="L15">
            <v>0</v>
          </cell>
          <cell r="M15">
            <v>87044561.855248868</v>
          </cell>
          <cell r="N15">
            <v>0</v>
          </cell>
          <cell r="O15" t="str">
            <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t="str">
            <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t="str">
            <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t="str">
            <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t="str">
            <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t="str">
            <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t="str">
            <v/>
          </cell>
        </row>
        <row r="22">
          <cell r="D22" t="str">
            <v>04</v>
          </cell>
          <cell r="E22" t="str">
            <v>CONCRETOS ESTRUCTURALES</v>
          </cell>
          <cell r="F22">
            <v>0</v>
          </cell>
          <cell r="G22" t="str">
            <v/>
          </cell>
          <cell r="H22">
            <v>0</v>
          </cell>
          <cell r="I22">
            <v>102127719.93310952</v>
          </cell>
          <cell r="J22">
            <v>0</v>
          </cell>
          <cell r="K22">
            <v>0</v>
          </cell>
          <cell r="L22">
            <v>0</v>
          </cell>
          <cell r="M22">
            <v>0</v>
          </cell>
          <cell r="N22">
            <v>0</v>
          </cell>
          <cell r="O22" t="str">
            <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t="str">
            <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t="str">
            <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t="str">
            <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t="str">
            <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t="str">
            <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t="str">
            <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t="str">
            <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t="str">
            <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t="str">
            <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t="str">
            <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t="str">
            <v/>
          </cell>
        </row>
        <row r="34">
          <cell r="D34" t="str">
            <v>05</v>
          </cell>
          <cell r="E34" t="str">
            <v>ACERO DE REFUERZO</v>
          </cell>
          <cell r="F34">
            <v>0</v>
          </cell>
          <cell r="G34" t="str">
            <v/>
          </cell>
          <cell r="H34">
            <v>0</v>
          </cell>
          <cell r="I34">
            <v>60502943.351899199</v>
          </cell>
          <cell r="J34">
            <v>0</v>
          </cell>
          <cell r="K34">
            <v>0</v>
          </cell>
          <cell r="L34">
            <v>0</v>
          </cell>
          <cell r="M34">
            <v>0</v>
          </cell>
          <cell r="N34">
            <v>0</v>
          </cell>
          <cell r="O34" t="str">
            <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t="str">
            <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t="str">
            <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t="str">
            <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t="str">
            <v/>
          </cell>
        </row>
        <row r="39">
          <cell r="D39" t="str">
            <v>06</v>
          </cell>
          <cell r="E39" t="str">
            <v>ESTRUCTURAS METALICAS</v>
          </cell>
          <cell r="F39">
            <v>0</v>
          </cell>
          <cell r="G39" t="str">
            <v/>
          </cell>
          <cell r="H39">
            <v>0</v>
          </cell>
          <cell r="I39">
            <v>86370913.833319232</v>
          </cell>
          <cell r="J39">
            <v>0</v>
          </cell>
          <cell r="K39">
            <v>0</v>
          </cell>
          <cell r="L39">
            <v>0</v>
          </cell>
          <cell r="M39">
            <v>0</v>
          </cell>
          <cell r="N39">
            <v>0</v>
          </cell>
          <cell r="O39" t="str">
            <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t="str">
            <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t="str">
            <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t="str">
            <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t="str">
            <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t="str">
            <v/>
          </cell>
        </row>
        <row r="45">
          <cell r="D45" t="str">
            <v>07</v>
          </cell>
          <cell r="E45" t="str">
            <v>MAMPOSTERIAS, DIVISIONES Y ELEMENTOS NO ESTRUCTURALES</v>
          </cell>
          <cell r="F45">
            <v>0</v>
          </cell>
          <cell r="G45" t="str">
            <v/>
          </cell>
          <cell r="H45">
            <v>0</v>
          </cell>
          <cell r="I45">
            <v>137817456.54619929</v>
          </cell>
          <cell r="J45">
            <v>0</v>
          </cell>
          <cell r="K45">
            <v>0</v>
          </cell>
          <cell r="L45">
            <v>0</v>
          </cell>
          <cell r="M45">
            <v>0</v>
          </cell>
          <cell r="N45">
            <v>0</v>
          </cell>
          <cell r="O45" t="str">
            <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t="str">
            <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t="str">
            <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t="str">
            <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t="str">
            <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t="str">
            <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t="str">
            <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t="str">
            <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t="str">
            <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t="str">
            <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t="str">
            <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t="str">
            <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t="str">
            <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t="str">
            <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t="str">
            <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t="str">
            <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t="str">
            <v/>
          </cell>
        </row>
        <row r="62">
          <cell r="D62" t="str">
            <v>08</v>
          </cell>
          <cell r="E62" t="str">
            <v>CUBIERTAS Y CIELOS</v>
          </cell>
          <cell r="F62">
            <v>0</v>
          </cell>
          <cell r="G62" t="str">
            <v/>
          </cell>
          <cell r="H62">
            <v>0</v>
          </cell>
          <cell r="I62">
            <v>80716307.223664641</v>
          </cell>
          <cell r="J62">
            <v>0</v>
          </cell>
          <cell r="K62">
            <v>0</v>
          </cell>
          <cell r="L62">
            <v>0</v>
          </cell>
          <cell r="M62">
            <v>0</v>
          </cell>
          <cell r="N62">
            <v>0</v>
          </cell>
          <cell r="O62" t="str">
            <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t="str">
            <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t="str">
            <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t="str">
            <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t="str">
            <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t="str">
            <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t="str">
            <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t="str">
            <v/>
          </cell>
        </row>
        <row r="70">
          <cell r="D70" t="str">
            <v>09</v>
          </cell>
          <cell r="E70" t="str">
            <v>RECUBRIMIENTOS</v>
          </cell>
          <cell r="F70">
            <v>0</v>
          </cell>
          <cell r="G70" t="str">
            <v/>
          </cell>
          <cell r="H70">
            <v>0</v>
          </cell>
          <cell r="I70">
            <v>28990540.590956412</v>
          </cell>
          <cell r="J70">
            <v>0</v>
          </cell>
          <cell r="K70">
            <v>0</v>
          </cell>
          <cell r="L70">
            <v>0</v>
          </cell>
          <cell r="M70">
            <v>0</v>
          </cell>
          <cell r="N70">
            <v>0</v>
          </cell>
          <cell r="O70" t="str">
            <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t="str">
            <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t="str">
            <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t="str">
            <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t="str">
            <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t="str">
            <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t="str">
            <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t="str">
            <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t="str">
            <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t="str">
            <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t="str">
            <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t="str">
            <v/>
          </cell>
        </row>
        <row r="82">
          <cell r="D82" t="str">
            <v>10</v>
          </cell>
          <cell r="E82" t="str">
            <v>PISOS Y ZOCALOS</v>
          </cell>
          <cell r="F82">
            <v>0</v>
          </cell>
          <cell r="G82" t="str">
            <v/>
          </cell>
          <cell r="H82">
            <v>0</v>
          </cell>
          <cell r="I82">
            <v>60774550.980118699</v>
          </cell>
          <cell r="J82">
            <v>0</v>
          </cell>
          <cell r="K82">
            <v>0</v>
          </cell>
          <cell r="L82">
            <v>0</v>
          </cell>
          <cell r="M82">
            <v>0</v>
          </cell>
          <cell r="N82">
            <v>0</v>
          </cell>
          <cell r="O82" t="str">
            <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t="str">
            <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t="str">
            <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t="str">
            <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t="str">
            <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t="str">
            <v/>
          </cell>
        </row>
        <row r="88">
          <cell r="D88" t="str">
            <v>11</v>
          </cell>
          <cell r="E88" t="str">
            <v>CARPINTERIA METALICA / PVC (Todas las puertas y vidrieras incluyen cerraduras y haladeras según los detalles arquitectonicos)</v>
          </cell>
          <cell r="F88">
            <v>0</v>
          </cell>
          <cell r="G88" t="str">
            <v/>
          </cell>
          <cell r="H88">
            <v>0</v>
          </cell>
          <cell r="I88">
            <v>1343106.0000000002</v>
          </cell>
          <cell r="J88">
            <v>0</v>
          </cell>
          <cell r="K88">
            <v>0</v>
          </cell>
          <cell r="L88">
            <v>0</v>
          </cell>
          <cell r="M88">
            <v>0</v>
          </cell>
          <cell r="N88">
            <v>0</v>
          </cell>
          <cell r="O88" t="str">
            <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t="str">
            <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t="str">
            <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t="str">
            <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t="str">
            <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t="str">
            <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t="str">
            <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t="str">
            <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t="str">
            <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t="str">
            <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t="str">
            <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t="str">
            <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t="str">
            <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t="str">
            <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t="str">
            <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t="str">
            <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t="str">
            <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t="str">
            <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t="str">
            <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t="str">
            <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t="str">
            <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t="str">
            <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t="str">
            <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t="str">
            <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t="str">
            <v/>
          </cell>
        </row>
        <row r="113">
          <cell r="D113" t="str">
            <v>13</v>
          </cell>
          <cell r="E113" t="str">
            <v>APARATOS SANITARIOS, MUEBLES Y GRIFERIAS</v>
          </cell>
          <cell r="F113">
            <v>0</v>
          </cell>
          <cell r="G113" t="str">
            <v/>
          </cell>
          <cell r="H113">
            <v>0</v>
          </cell>
          <cell r="I113">
            <v>10353151.562553551</v>
          </cell>
          <cell r="J113">
            <v>0</v>
          </cell>
          <cell r="K113">
            <v>0</v>
          </cell>
          <cell r="L113">
            <v>0</v>
          </cell>
          <cell r="M113">
            <v>0</v>
          </cell>
          <cell r="N113">
            <v>0</v>
          </cell>
          <cell r="O113" t="str">
            <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t="str">
            <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t="str">
            <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t="str">
            <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t="str">
            <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t="str">
            <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t="str">
            <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t="str">
            <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t="str">
            <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t="str">
            <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t="str">
            <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t="str">
            <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t="str">
            <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t="str">
            <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t="str">
            <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t="str">
            <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t="str">
            <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t="str">
            <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t="str">
            <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t="str">
            <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t="str">
            <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t="str">
            <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t="str">
            <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t="str">
            <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t="str">
            <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t="str">
            <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t="str">
            <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t="str">
            <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t="str">
            <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t="str">
            <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t="str">
            <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t="str">
            <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t="str">
            <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t="str">
            <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t="str">
            <v/>
          </cell>
        </row>
        <row r="148">
          <cell r="D148" t="str">
            <v>14-10</v>
          </cell>
          <cell r="E148" t="str">
            <v>INSTALACIONES SANITARIAS Y STAR</v>
          </cell>
          <cell r="F148" t="str">
            <v/>
          </cell>
          <cell r="G148">
            <v>0</v>
          </cell>
          <cell r="H148">
            <v>0</v>
          </cell>
          <cell r="I148">
            <v>27744510.733906861</v>
          </cell>
          <cell r="J148">
            <v>0</v>
          </cell>
          <cell r="K148">
            <v>0</v>
          </cell>
          <cell r="L148">
            <v>0</v>
          </cell>
          <cell r="M148">
            <v>0</v>
          </cell>
          <cell r="N148">
            <v>0</v>
          </cell>
          <cell r="O148">
            <v>27744510.733906861</v>
          </cell>
          <cell r="P148" t="str">
            <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t="str">
            <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t="str">
            <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t="str">
            <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t="str">
            <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t="str">
            <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t="str">
            <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t="str">
            <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t="str">
            <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t="str">
            <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t="str">
            <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t="str">
            <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t="str">
            <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t="str">
            <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t="str">
            <v/>
          </cell>
        </row>
        <row r="163">
          <cell r="D163" t="str">
            <v>14-15</v>
          </cell>
          <cell r="E163" t="str">
            <v>INSTALACIONES DE AGUAS LLUVIAS</v>
          </cell>
          <cell r="F163" t="str">
            <v/>
          </cell>
          <cell r="G163">
            <v>0</v>
          </cell>
          <cell r="H163">
            <v>0</v>
          </cell>
          <cell r="I163">
            <v>0</v>
          </cell>
          <cell r="J163">
            <v>0</v>
          </cell>
          <cell r="K163">
            <v>0</v>
          </cell>
          <cell r="L163">
            <v>0</v>
          </cell>
          <cell r="M163">
            <v>42945353.040056393</v>
          </cell>
          <cell r="N163">
            <v>0</v>
          </cell>
          <cell r="O163">
            <v>42945353.040056393</v>
          </cell>
          <cell r="P163" t="str">
            <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t="str">
            <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t="str">
            <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t="str">
            <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t="str">
            <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t="str">
            <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t="str">
            <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t="str">
            <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t="str">
            <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t="str">
            <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t="str">
            <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t="str">
            <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t="str">
            <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t="str">
            <v/>
          </cell>
          <cell r="G176">
            <v>42898</v>
          </cell>
          <cell r="H176">
            <v>0</v>
          </cell>
          <cell r="I176">
            <v>0</v>
          </cell>
          <cell r="J176">
            <v>0</v>
          </cell>
          <cell r="K176">
            <v>0</v>
          </cell>
          <cell r="L176">
            <v>13.891819263278643</v>
          </cell>
          <cell r="M176">
            <v>595931.26275612728</v>
          </cell>
          <cell r="N176">
            <v>13.891819263278643</v>
          </cell>
          <cell r="O176">
            <v>595931.26275612728</v>
          </cell>
          <cell r="P176" t="str">
            <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t="str">
            <v/>
          </cell>
          <cell r="G177">
            <v>17806</v>
          </cell>
          <cell r="H177">
            <v>0</v>
          </cell>
          <cell r="I177">
            <v>0</v>
          </cell>
          <cell r="J177">
            <v>0</v>
          </cell>
          <cell r="K177">
            <v>0</v>
          </cell>
          <cell r="L177">
            <v>9.2612128421857616</v>
          </cell>
          <cell r="M177">
            <v>164905.15586795966</v>
          </cell>
          <cell r="N177">
            <v>9.2612128421857616</v>
          </cell>
          <cell r="O177">
            <v>164905.15586795966</v>
          </cell>
          <cell r="P177" t="str">
            <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t="str">
            <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t="str">
            <v/>
          </cell>
        </row>
        <row r="180">
          <cell r="D180" t="str">
            <v>14-20</v>
          </cell>
          <cell r="E180" t="str">
            <v>RED  DE GAS</v>
          </cell>
          <cell r="F180" t="str">
            <v/>
          </cell>
          <cell r="G180">
            <v>0</v>
          </cell>
          <cell r="H180">
            <v>0</v>
          </cell>
          <cell r="I180">
            <v>953728.08000000007</v>
          </cell>
          <cell r="J180">
            <v>0</v>
          </cell>
          <cell r="K180">
            <v>0</v>
          </cell>
          <cell r="L180">
            <v>0</v>
          </cell>
          <cell r="M180">
            <v>0</v>
          </cell>
          <cell r="N180">
            <v>0</v>
          </cell>
          <cell r="O180">
            <v>953728.08000000007</v>
          </cell>
          <cell r="P180" t="str">
            <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t="str">
            <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t="str">
            <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t="str">
            <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t="str">
            <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t="str">
            <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t="str">
            <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t="str">
            <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t="str">
            <v/>
          </cell>
        </row>
        <row r="189">
          <cell r="D189" t="str">
            <v>14-25</v>
          </cell>
          <cell r="E189" t="str">
            <v>RED CONTRA INCENDIO</v>
          </cell>
          <cell r="F189" t="str">
            <v/>
          </cell>
          <cell r="G189">
            <v>0</v>
          </cell>
          <cell r="H189">
            <v>0</v>
          </cell>
          <cell r="I189">
            <v>589140</v>
          </cell>
          <cell r="J189">
            <v>0</v>
          </cell>
          <cell r="K189">
            <v>0</v>
          </cell>
          <cell r="L189">
            <v>0</v>
          </cell>
          <cell r="M189">
            <v>0</v>
          </cell>
          <cell r="N189">
            <v>0</v>
          </cell>
          <cell r="O189">
            <v>589140</v>
          </cell>
          <cell r="P189" t="str">
            <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t="str">
            <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t="str">
            <v/>
          </cell>
          <cell r="P191">
            <v>77937471.080000013</v>
          </cell>
        </row>
        <row r="192">
          <cell r="D192" t="str">
            <v>15-05</v>
          </cell>
          <cell r="E192" t="str">
            <v>TABLEROS DE DISTRIBUCCIÓN</v>
          </cell>
          <cell r="F192" t="str">
            <v/>
          </cell>
          <cell r="G192">
            <v>0</v>
          </cell>
          <cell r="H192">
            <v>0</v>
          </cell>
          <cell r="I192">
            <v>2115395</v>
          </cell>
          <cell r="J192">
            <v>0</v>
          </cell>
          <cell r="K192">
            <v>0</v>
          </cell>
          <cell r="L192">
            <v>0</v>
          </cell>
          <cell r="M192">
            <v>0</v>
          </cell>
          <cell r="N192">
            <v>0</v>
          </cell>
          <cell r="O192">
            <v>2115395</v>
          </cell>
          <cell r="P192" t="str">
            <v/>
          </cell>
        </row>
        <row r="193">
          <cell r="D193" t="str">
            <v/>
          </cell>
          <cell r="E193" t="str">
            <v>SUMINISTRO Y MONTAJE DE:</v>
          </cell>
          <cell r="F193" t="str">
            <v/>
          </cell>
          <cell r="G193">
            <v>0</v>
          </cell>
          <cell r="H193">
            <v>0</v>
          </cell>
          <cell r="I193" t="str">
            <v/>
          </cell>
          <cell r="J193">
            <v>0</v>
          </cell>
          <cell r="K193" t="str">
            <v/>
          </cell>
          <cell r="L193">
            <v>0</v>
          </cell>
          <cell r="M193" t="str">
            <v/>
          </cell>
          <cell r="N193">
            <v>0</v>
          </cell>
          <cell r="O193">
            <v>0</v>
          </cell>
          <cell r="P193" t="str">
            <v/>
          </cell>
        </row>
        <row r="194">
          <cell r="D194" t="str">
            <v/>
          </cell>
          <cell r="E194" t="str">
            <v>MONTAJE DE TABLERO Y/O GABINETE CON EQUIPO ELÉCTRICO SEGÚN DIAGRAMA UNIFILAR.
INCLUYE: TABLERO, SOPORTES, FIJACIONES, ANCLAJES, MARCACIÓN RETIE, PRUEBAS Y PUESTA EN SERVICIO.</v>
          </cell>
          <cell r="F194" t="str">
            <v/>
          </cell>
          <cell r="G194">
            <v>0</v>
          </cell>
          <cell r="H194">
            <v>0</v>
          </cell>
          <cell r="I194" t="str">
            <v/>
          </cell>
          <cell r="J194">
            <v>0</v>
          </cell>
          <cell r="K194" t="str">
            <v/>
          </cell>
          <cell r="L194">
            <v>0</v>
          </cell>
          <cell r="M194" t="str">
            <v/>
          </cell>
          <cell r="N194">
            <v>0</v>
          </cell>
          <cell r="O194">
            <v>0</v>
          </cell>
          <cell r="P194" t="str">
            <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t="str">
            <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t="str">
            <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t="str">
            <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t="str">
            <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t="str">
            <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t="str">
            <v/>
          </cell>
        </row>
        <row r="201">
          <cell r="D201" t="str">
            <v/>
          </cell>
          <cell r="E201" t="str">
            <v/>
          </cell>
          <cell r="F201" t="str">
            <v/>
          </cell>
          <cell r="G201">
            <v>0</v>
          </cell>
          <cell r="H201">
            <v>0</v>
          </cell>
          <cell r="I201" t="str">
            <v/>
          </cell>
          <cell r="J201">
            <v>0</v>
          </cell>
          <cell r="K201" t="str">
            <v/>
          </cell>
          <cell r="L201">
            <v>0</v>
          </cell>
          <cell r="M201" t="str">
            <v/>
          </cell>
          <cell r="N201">
            <v>0</v>
          </cell>
          <cell r="O201">
            <v>0</v>
          </cell>
          <cell r="P201" t="str">
            <v/>
          </cell>
        </row>
        <row r="202">
          <cell r="D202" t="str">
            <v>15-10</v>
          </cell>
          <cell r="E202" t="str">
            <v>ACOMETIDA ELECTRICA</v>
          </cell>
          <cell r="F202" t="str">
            <v/>
          </cell>
          <cell r="G202">
            <v>0</v>
          </cell>
          <cell r="H202">
            <v>0</v>
          </cell>
          <cell r="I202">
            <v>5098405</v>
          </cell>
          <cell r="J202">
            <v>0</v>
          </cell>
          <cell r="K202">
            <v>0</v>
          </cell>
          <cell r="L202">
            <v>0</v>
          </cell>
          <cell r="M202">
            <v>0</v>
          </cell>
          <cell r="N202">
            <v>0</v>
          </cell>
          <cell r="O202">
            <v>5098405</v>
          </cell>
          <cell r="P202" t="str">
            <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t="str">
            <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t="str">
            <v/>
          </cell>
        </row>
        <row r="205">
          <cell r="D205" t="str">
            <v/>
          </cell>
          <cell r="E205" t="str">
            <v/>
          </cell>
          <cell r="F205" t="str">
            <v/>
          </cell>
          <cell r="G205">
            <v>0</v>
          </cell>
          <cell r="H205">
            <v>0</v>
          </cell>
          <cell r="I205" t="str">
            <v/>
          </cell>
          <cell r="J205">
            <v>0</v>
          </cell>
          <cell r="K205" t="str">
            <v/>
          </cell>
          <cell r="L205">
            <v>0</v>
          </cell>
          <cell r="M205" t="str">
            <v/>
          </cell>
          <cell r="N205">
            <v>0</v>
          </cell>
          <cell r="O205">
            <v>0</v>
          </cell>
          <cell r="P205" t="str">
            <v/>
          </cell>
        </row>
        <row r="206">
          <cell r="D206" t="str">
            <v>15-15</v>
          </cell>
          <cell r="E206" t="str">
            <v>TUBERIA</v>
          </cell>
          <cell r="F206" t="str">
            <v/>
          </cell>
          <cell r="G206">
            <v>0</v>
          </cell>
          <cell r="H206">
            <v>0</v>
          </cell>
          <cell r="I206">
            <v>10385292</v>
          </cell>
          <cell r="J206">
            <v>0</v>
          </cell>
          <cell r="K206">
            <v>0</v>
          </cell>
          <cell r="L206">
            <v>0</v>
          </cell>
          <cell r="M206">
            <v>0</v>
          </cell>
          <cell r="N206">
            <v>0</v>
          </cell>
          <cell r="O206">
            <v>10385292</v>
          </cell>
          <cell r="P206" t="str">
            <v/>
          </cell>
        </row>
        <row r="207">
          <cell r="D207" t="str">
            <v/>
          </cell>
          <cell r="E207" t="str">
            <v>TUBERÍA</v>
          </cell>
          <cell r="F207" t="str">
            <v/>
          </cell>
          <cell r="G207">
            <v>0</v>
          </cell>
          <cell r="H207">
            <v>0</v>
          </cell>
          <cell r="I207" t="str">
            <v/>
          </cell>
          <cell r="J207">
            <v>0</v>
          </cell>
          <cell r="K207" t="str">
            <v/>
          </cell>
          <cell r="L207">
            <v>0</v>
          </cell>
          <cell r="M207" t="str">
            <v/>
          </cell>
          <cell r="N207">
            <v>0</v>
          </cell>
          <cell r="O207">
            <v>0</v>
          </cell>
          <cell r="P207" t="str">
            <v/>
          </cell>
        </row>
        <row r="208">
          <cell r="D208" t="str">
            <v/>
          </cell>
          <cell r="E208" t="str">
            <v>INSTALACIÓN DE TUBERÍA METÁLICA TIPO EMT SOBREPUESTA EN SUPERFICIE.
INCLUYE: TUBO, CURVAS, UNIONES, ENTRADAS Y SOPORTE CADA 1,2 MTS,  MARCACIÓN RETIE , ALAMBRE DULCE PARA GUÍA DE CABLES, GRAPAS, ANCLAJES, NIVELACIÓN Y PUESTA EN SERVICIO.</v>
          </cell>
          <cell r="F208" t="str">
            <v/>
          </cell>
          <cell r="G208">
            <v>0</v>
          </cell>
          <cell r="H208">
            <v>0</v>
          </cell>
          <cell r="I208" t="str">
            <v/>
          </cell>
          <cell r="J208">
            <v>0</v>
          </cell>
          <cell r="K208" t="str">
            <v/>
          </cell>
          <cell r="L208">
            <v>0</v>
          </cell>
          <cell r="M208" t="str">
            <v/>
          </cell>
          <cell r="N208">
            <v>0</v>
          </cell>
          <cell r="O208">
            <v>0</v>
          </cell>
          <cell r="P208" t="str">
            <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t="str">
            <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t="str">
            <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t="str">
            <v/>
          </cell>
        </row>
        <row r="212">
          <cell r="D212" t="str">
            <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t="str">
            <v/>
          </cell>
          <cell r="G212">
            <v>0</v>
          </cell>
          <cell r="H212">
            <v>0</v>
          </cell>
          <cell r="I212" t="str">
            <v/>
          </cell>
          <cell r="J212">
            <v>0</v>
          </cell>
          <cell r="K212" t="str">
            <v/>
          </cell>
          <cell r="L212">
            <v>0</v>
          </cell>
          <cell r="M212" t="str">
            <v/>
          </cell>
          <cell r="N212">
            <v>0</v>
          </cell>
          <cell r="O212">
            <v>0</v>
          </cell>
          <cell r="P212" t="str">
            <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t="str">
            <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t="str">
            <v/>
          </cell>
        </row>
        <row r="215">
          <cell r="D215" t="str">
            <v/>
          </cell>
          <cell r="E215" t="str">
            <v/>
          </cell>
          <cell r="F215" t="str">
            <v/>
          </cell>
          <cell r="G215">
            <v>0</v>
          </cell>
          <cell r="H215">
            <v>0</v>
          </cell>
          <cell r="I215" t="str">
            <v/>
          </cell>
          <cell r="J215">
            <v>0</v>
          </cell>
          <cell r="K215" t="str">
            <v/>
          </cell>
          <cell r="L215">
            <v>0</v>
          </cell>
          <cell r="M215" t="str">
            <v/>
          </cell>
          <cell r="N215">
            <v>0</v>
          </cell>
          <cell r="O215">
            <v>0</v>
          </cell>
          <cell r="P215" t="str">
            <v/>
          </cell>
        </row>
        <row r="216">
          <cell r="D216" t="str">
            <v>15-20</v>
          </cell>
          <cell r="E216" t="str">
            <v>CIRCUITOS RAMALES EN BAJA TENSIÓN</v>
          </cell>
          <cell r="F216" t="str">
            <v/>
          </cell>
          <cell r="G216">
            <v>0</v>
          </cell>
          <cell r="H216">
            <v>0</v>
          </cell>
          <cell r="I216">
            <v>3295832</v>
          </cell>
          <cell r="J216">
            <v>0</v>
          </cell>
          <cell r="K216">
            <v>0</v>
          </cell>
          <cell r="L216">
            <v>0</v>
          </cell>
          <cell r="M216">
            <v>0</v>
          </cell>
          <cell r="N216">
            <v>0</v>
          </cell>
          <cell r="O216">
            <v>3295832</v>
          </cell>
          <cell r="P216" t="str">
            <v/>
          </cell>
        </row>
        <row r="217">
          <cell r="D217" t="str">
            <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t="str">
            <v/>
          </cell>
          <cell r="G217">
            <v>0</v>
          </cell>
          <cell r="H217">
            <v>0</v>
          </cell>
          <cell r="I217" t="str">
            <v/>
          </cell>
          <cell r="J217">
            <v>0</v>
          </cell>
          <cell r="K217" t="str">
            <v/>
          </cell>
          <cell r="L217">
            <v>0</v>
          </cell>
          <cell r="M217" t="str">
            <v/>
          </cell>
          <cell r="N217">
            <v>0</v>
          </cell>
          <cell r="O217">
            <v>0</v>
          </cell>
          <cell r="P217" t="str">
            <v/>
          </cell>
        </row>
        <row r="218">
          <cell r="D218" t="str">
            <v/>
          </cell>
          <cell r="E218" t="str">
            <v>DE TABLEROS A SALIDAS</v>
          </cell>
          <cell r="F218" t="str">
            <v/>
          </cell>
          <cell r="G218">
            <v>0</v>
          </cell>
          <cell r="H218">
            <v>0</v>
          </cell>
          <cell r="I218" t="str">
            <v/>
          </cell>
          <cell r="J218">
            <v>0</v>
          </cell>
          <cell r="K218" t="str">
            <v/>
          </cell>
          <cell r="L218">
            <v>0</v>
          </cell>
          <cell r="M218" t="str">
            <v/>
          </cell>
          <cell r="N218">
            <v>0</v>
          </cell>
          <cell r="O218">
            <v>0</v>
          </cell>
          <cell r="P218" t="str">
            <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t="str">
            <v/>
          </cell>
        </row>
        <row r="220">
          <cell r="D220" t="str">
            <v/>
          </cell>
          <cell r="E220" t="str">
            <v/>
          </cell>
          <cell r="F220" t="str">
            <v/>
          </cell>
          <cell r="G220">
            <v>0</v>
          </cell>
          <cell r="H220">
            <v>0</v>
          </cell>
          <cell r="I220" t="str">
            <v/>
          </cell>
          <cell r="J220">
            <v>0</v>
          </cell>
          <cell r="K220" t="str">
            <v/>
          </cell>
          <cell r="L220">
            <v>0</v>
          </cell>
          <cell r="M220" t="str">
            <v/>
          </cell>
          <cell r="N220">
            <v>0</v>
          </cell>
          <cell r="O220">
            <v>0</v>
          </cell>
          <cell r="P220" t="str">
            <v/>
          </cell>
        </row>
        <row r="221">
          <cell r="D221" t="str">
            <v>15-25</v>
          </cell>
          <cell r="E221" t="str">
            <v>SALIDAS ELÉCTRICAS</v>
          </cell>
          <cell r="F221" t="str">
            <v/>
          </cell>
          <cell r="G221">
            <v>0</v>
          </cell>
          <cell r="H221">
            <v>0</v>
          </cell>
          <cell r="I221">
            <v>14257264</v>
          </cell>
          <cell r="J221">
            <v>0</v>
          </cell>
          <cell r="K221">
            <v>0</v>
          </cell>
          <cell r="L221">
            <v>0</v>
          </cell>
          <cell r="M221">
            <v>0</v>
          </cell>
          <cell r="N221">
            <v>0</v>
          </cell>
          <cell r="O221">
            <v>14257264</v>
          </cell>
          <cell r="P221" t="str">
            <v/>
          </cell>
        </row>
        <row r="222">
          <cell r="D222" t="str">
            <v/>
          </cell>
          <cell r="E222" t="str">
            <v>SUMINISTRO Y MONTAJE DE:</v>
          </cell>
          <cell r="F222" t="str">
            <v/>
          </cell>
          <cell r="G222">
            <v>0</v>
          </cell>
          <cell r="H222">
            <v>0</v>
          </cell>
          <cell r="I222" t="str">
            <v/>
          </cell>
          <cell r="J222">
            <v>0</v>
          </cell>
          <cell r="K222" t="str">
            <v/>
          </cell>
          <cell r="L222">
            <v>0</v>
          </cell>
          <cell r="M222" t="str">
            <v/>
          </cell>
          <cell r="N222">
            <v>0</v>
          </cell>
          <cell r="O222">
            <v>0</v>
          </cell>
          <cell r="P222" t="str">
            <v/>
          </cell>
        </row>
        <row r="223">
          <cell r="D223" t="str">
            <v/>
          </cell>
          <cell r="E223" t="str">
            <v>SALIDAS ELÉCTRICAS PARA ILUMINACIÓN</v>
          </cell>
          <cell r="F223" t="str">
            <v/>
          </cell>
          <cell r="G223">
            <v>0</v>
          </cell>
          <cell r="H223">
            <v>0</v>
          </cell>
          <cell r="I223" t="str">
            <v/>
          </cell>
          <cell r="J223">
            <v>0</v>
          </cell>
          <cell r="K223" t="str">
            <v/>
          </cell>
          <cell r="L223">
            <v>0</v>
          </cell>
          <cell r="M223" t="str">
            <v/>
          </cell>
          <cell r="N223">
            <v>0</v>
          </cell>
          <cell r="O223">
            <v>0</v>
          </cell>
          <cell r="P223" t="str">
            <v/>
          </cell>
        </row>
        <row r="224">
          <cell r="D224" t="str">
            <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t="str">
            <v/>
          </cell>
          <cell r="G224">
            <v>0</v>
          </cell>
          <cell r="H224">
            <v>0</v>
          </cell>
          <cell r="I224" t="str">
            <v/>
          </cell>
          <cell r="J224">
            <v>0</v>
          </cell>
          <cell r="K224" t="str">
            <v/>
          </cell>
          <cell r="L224">
            <v>0</v>
          </cell>
          <cell r="M224" t="str">
            <v/>
          </cell>
          <cell r="N224">
            <v>0</v>
          </cell>
          <cell r="O224">
            <v>0</v>
          </cell>
          <cell r="P224" t="str">
            <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t="str">
            <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t="str">
            <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t="str">
            <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t="str">
            <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t="str">
            <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t="str">
            <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t="str">
            <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t="str">
            <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t="str">
            <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t="str">
            <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t="str">
            <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t="str">
            <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t="str">
            <v/>
          </cell>
        </row>
        <row r="238">
          <cell r="D238" t="str">
            <v/>
          </cell>
          <cell r="E238" t="str">
            <v>SALIDAS ELÉCTRICAS PARA TOMACORRIENTES</v>
          </cell>
          <cell r="F238" t="str">
            <v/>
          </cell>
          <cell r="G238">
            <v>0</v>
          </cell>
          <cell r="H238">
            <v>0</v>
          </cell>
          <cell r="I238" t="str">
            <v/>
          </cell>
          <cell r="J238">
            <v>0</v>
          </cell>
          <cell r="K238" t="str">
            <v/>
          </cell>
          <cell r="L238">
            <v>0</v>
          </cell>
          <cell r="M238" t="str">
            <v/>
          </cell>
          <cell r="N238">
            <v>0</v>
          </cell>
          <cell r="O238">
            <v>0</v>
          </cell>
          <cell r="P238" t="str">
            <v/>
          </cell>
        </row>
        <row r="239">
          <cell r="D239" t="str">
            <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t="str">
            <v/>
          </cell>
          <cell r="G239">
            <v>0</v>
          </cell>
          <cell r="H239">
            <v>0</v>
          </cell>
          <cell r="I239" t="str">
            <v/>
          </cell>
          <cell r="J239">
            <v>0</v>
          </cell>
          <cell r="K239" t="str">
            <v/>
          </cell>
          <cell r="L239">
            <v>0</v>
          </cell>
          <cell r="M239" t="str">
            <v/>
          </cell>
          <cell r="N239">
            <v>0</v>
          </cell>
          <cell r="O239">
            <v>0</v>
          </cell>
          <cell r="P239" t="str">
            <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t="str">
            <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t="str">
            <v/>
          </cell>
        </row>
        <row r="242">
          <cell r="D242" t="str">
            <v/>
          </cell>
          <cell r="E242" t="str">
            <v/>
          </cell>
          <cell r="F242" t="str">
            <v/>
          </cell>
          <cell r="G242">
            <v>0</v>
          </cell>
          <cell r="H242">
            <v>0</v>
          </cell>
          <cell r="I242" t="str">
            <v/>
          </cell>
          <cell r="J242">
            <v>0</v>
          </cell>
          <cell r="K242" t="str">
            <v/>
          </cell>
          <cell r="L242">
            <v>0</v>
          </cell>
          <cell r="M242" t="str">
            <v/>
          </cell>
          <cell r="N242">
            <v>0</v>
          </cell>
          <cell r="O242">
            <v>0</v>
          </cell>
          <cell r="P242" t="str">
            <v/>
          </cell>
        </row>
        <row r="243">
          <cell r="D243" t="str">
            <v>15-30</v>
          </cell>
          <cell r="E243" t="str">
            <v>LUMINARIAS</v>
          </cell>
          <cell r="F243" t="str">
            <v/>
          </cell>
          <cell r="G243">
            <v>0</v>
          </cell>
          <cell r="H243">
            <v>0</v>
          </cell>
          <cell r="I243">
            <v>21971726</v>
          </cell>
          <cell r="J243">
            <v>0</v>
          </cell>
          <cell r="K243">
            <v>0</v>
          </cell>
          <cell r="L243">
            <v>0</v>
          </cell>
          <cell r="M243">
            <v>0</v>
          </cell>
          <cell r="N243">
            <v>0</v>
          </cell>
          <cell r="O243">
            <v>21971726</v>
          </cell>
          <cell r="P243" t="str">
            <v/>
          </cell>
        </row>
        <row r="244">
          <cell r="D244" t="str">
            <v/>
          </cell>
          <cell r="E244" t="str">
            <v>SUMINISTRO Y MONTAJE DE LUMINARIAS.
INCLUYE: LUMINARIA CON TUBOS FLUORESCENTES O BOMBILLA, CABLE ENCAUCHETADO CALIBRE 3X16AWG, CLAVIJA TIPO 515 LEVITON, MARCACIÓN, SOPORTE, FIJACIÓN, CONEXIÓN, PRUEBAS Y PUESTA EN SERVICIO.</v>
          </cell>
          <cell r="F244" t="str">
            <v/>
          </cell>
          <cell r="G244">
            <v>0</v>
          </cell>
          <cell r="H244">
            <v>0</v>
          </cell>
          <cell r="I244" t="str">
            <v/>
          </cell>
          <cell r="J244">
            <v>0</v>
          </cell>
          <cell r="K244" t="str">
            <v/>
          </cell>
          <cell r="L244">
            <v>0</v>
          </cell>
          <cell r="M244" t="str">
            <v/>
          </cell>
          <cell r="N244">
            <v>0</v>
          </cell>
          <cell r="O244">
            <v>0</v>
          </cell>
          <cell r="P244" t="str">
            <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t="str">
            <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t="str">
            <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t="str">
            <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t="str">
            <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t="str">
            <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t="str">
            <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t="str">
            <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t="str">
            <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t="str">
            <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t="str">
            <v/>
          </cell>
        </row>
        <row r="255">
          <cell r="D255" t="str">
            <v/>
          </cell>
          <cell r="E255" t="str">
            <v/>
          </cell>
          <cell r="F255" t="str">
            <v/>
          </cell>
          <cell r="G255">
            <v>0</v>
          </cell>
          <cell r="H255">
            <v>0</v>
          </cell>
          <cell r="I255" t="str">
            <v/>
          </cell>
          <cell r="J255">
            <v>0</v>
          </cell>
          <cell r="K255" t="str">
            <v/>
          </cell>
          <cell r="L255">
            <v>0</v>
          </cell>
          <cell r="M255" t="str">
            <v/>
          </cell>
          <cell r="N255">
            <v>0</v>
          </cell>
          <cell r="O255">
            <v>0</v>
          </cell>
          <cell r="P255" t="str">
            <v/>
          </cell>
        </row>
        <row r="256">
          <cell r="D256" t="str">
            <v>15-35</v>
          </cell>
          <cell r="E256" t="str">
            <v>CAJAS</v>
          </cell>
          <cell r="F256" t="str">
            <v/>
          </cell>
          <cell r="G256">
            <v>0</v>
          </cell>
          <cell r="H256">
            <v>0</v>
          </cell>
          <cell r="I256">
            <v>2037803</v>
          </cell>
          <cell r="J256">
            <v>0</v>
          </cell>
          <cell r="K256">
            <v>0</v>
          </cell>
          <cell r="L256">
            <v>0</v>
          </cell>
          <cell r="M256">
            <v>0</v>
          </cell>
          <cell r="N256">
            <v>0</v>
          </cell>
          <cell r="O256">
            <v>2037803</v>
          </cell>
          <cell r="P256" t="str">
            <v/>
          </cell>
        </row>
        <row r="257">
          <cell r="D257" t="str">
            <v/>
          </cell>
          <cell r="E257" t="str">
            <v>SUMINISTRO Y MONTAJE DE:</v>
          </cell>
          <cell r="F257" t="str">
            <v/>
          </cell>
          <cell r="G257">
            <v>0</v>
          </cell>
          <cell r="H257">
            <v>0</v>
          </cell>
          <cell r="I257" t="str">
            <v/>
          </cell>
          <cell r="J257">
            <v>0</v>
          </cell>
          <cell r="K257" t="str">
            <v/>
          </cell>
          <cell r="L257">
            <v>0</v>
          </cell>
          <cell r="M257" t="str">
            <v/>
          </cell>
          <cell r="N257">
            <v>0</v>
          </cell>
          <cell r="O257">
            <v>0</v>
          </cell>
          <cell r="P257" t="str">
            <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t="str">
            <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t="str">
            <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t="str">
            <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t="str">
            <v/>
          </cell>
        </row>
        <row r="262">
          <cell r="D262" t="str">
            <v/>
          </cell>
          <cell r="E262" t="str">
            <v/>
          </cell>
          <cell r="F262" t="str">
            <v/>
          </cell>
          <cell r="G262">
            <v>0</v>
          </cell>
          <cell r="H262">
            <v>0</v>
          </cell>
          <cell r="I262" t="str">
            <v/>
          </cell>
          <cell r="J262">
            <v>0</v>
          </cell>
          <cell r="K262" t="str">
            <v/>
          </cell>
          <cell r="L262">
            <v>0</v>
          </cell>
          <cell r="M262" t="str">
            <v/>
          </cell>
          <cell r="N262">
            <v>0</v>
          </cell>
          <cell r="O262">
            <v>0</v>
          </cell>
          <cell r="P262" t="str">
            <v/>
          </cell>
        </row>
        <row r="263">
          <cell r="D263" t="str">
            <v>15-40</v>
          </cell>
          <cell r="E263" t="str">
            <v>POSTES</v>
          </cell>
          <cell r="F263" t="str">
            <v/>
          </cell>
          <cell r="G263">
            <v>0</v>
          </cell>
          <cell r="H263">
            <v>0</v>
          </cell>
          <cell r="I263">
            <v>4200792</v>
          </cell>
          <cell r="J263">
            <v>0</v>
          </cell>
          <cell r="K263">
            <v>0</v>
          </cell>
          <cell r="L263">
            <v>0</v>
          </cell>
          <cell r="M263">
            <v>0</v>
          </cell>
          <cell r="N263">
            <v>0</v>
          </cell>
          <cell r="O263">
            <v>4200792</v>
          </cell>
          <cell r="P263" t="str">
            <v/>
          </cell>
        </row>
        <row r="264">
          <cell r="D264" t="str">
            <v/>
          </cell>
          <cell r="E264" t="str">
            <v>SUMINISTRO Y MONTAJE DE:</v>
          </cell>
          <cell r="F264" t="str">
            <v/>
          </cell>
          <cell r="G264">
            <v>0</v>
          </cell>
          <cell r="H264">
            <v>0</v>
          </cell>
          <cell r="I264" t="str">
            <v/>
          </cell>
          <cell r="J264">
            <v>0</v>
          </cell>
          <cell r="K264" t="str">
            <v/>
          </cell>
          <cell r="L264">
            <v>0</v>
          </cell>
          <cell r="M264" t="str">
            <v/>
          </cell>
          <cell r="N264">
            <v>0</v>
          </cell>
          <cell r="O264">
            <v>0</v>
          </cell>
          <cell r="P264" t="str">
            <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t="str">
            <v/>
          </cell>
        </row>
        <row r="266">
          <cell r="D266" t="str">
            <v/>
          </cell>
          <cell r="E266" t="str">
            <v/>
          </cell>
          <cell r="F266" t="str">
            <v/>
          </cell>
          <cell r="G266">
            <v>0</v>
          </cell>
          <cell r="H266">
            <v>0</v>
          </cell>
          <cell r="I266" t="str">
            <v/>
          </cell>
          <cell r="J266">
            <v>0</v>
          </cell>
          <cell r="K266" t="str">
            <v/>
          </cell>
          <cell r="L266">
            <v>0</v>
          </cell>
          <cell r="M266" t="str">
            <v/>
          </cell>
          <cell r="N266">
            <v>0</v>
          </cell>
          <cell r="O266">
            <v>0</v>
          </cell>
          <cell r="P266" t="str">
            <v/>
          </cell>
        </row>
        <row r="267">
          <cell r="D267" t="str">
            <v>15-45</v>
          </cell>
          <cell r="E267" t="str">
            <v>COMUNICACIONES (SISTEMAS)</v>
          </cell>
          <cell r="F267" t="str">
            <v/>
          </cell>
          <cell r="G267">
            <v>0</v>
          </cell>
          <cell r="H267">
            <v>0</v>
          </cell>
          <cell r="I267">
            <v>2113490</v>
          </cell>
          <cell r="J267">
            <v>0</v>
          </cell>
          <cell r="K267">
            <v>0</v>
          </cell>
          <cell r="L267">
            <v>0</v>
          </cell>
          <cell r="M267">
            <v>0</v>
          </cell>
          <cell r="N267">
            <v>0</v>
          </cell>
          <cell r="O267">
            <v>2113490</v>
          </cell>
          <cell r="P267" t="str">
            <v/>
          </cell>
        </row>
        <row r="268">
          <cell r="D268" t="str">
            <v/>
          </cell>
          <cell r="E268" t="str">
            <v>SUMINISTRO Y MONTAJE DE:</v>
          </cell>
          <cell r="F268" t="str">
            <v/>
          </cell>
          <cell r="G268">
            <v>0</v>
          </cell>
          <cell r="H268">
            <v>0</v>
          </cell>
          <cell r="I268" t="str">
            <v/>
          </cell>
          <cell r="J268">
            <v>0</v>
          </cell>
          <cell r="K268" t="str">
            <v/>
          </cell>
          <cell r="L268">
            <v>0</v>
          </cell>
          <cell r="M268" t="str">
            <v/>
          </cell>
          <cell r="N268">
            <v>0</v>
          </cell>
          <cell r="O268">
            <v>0</v>
          </cell>
          <cell r="P268" t="str">
            <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t="str">
            <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t="str">
            <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t="str">
            <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t="str">
            <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t="str">
            <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t="str">
            <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t="str">
            <v/>
          </cell>
        </row>
        <row r="276">
          <cell r="D276" t="str">
            <v/>
          </cell>
          <cell r="E276" t="str">
            <v/>
          </cell>
          <cell r="F276" t="str">
            <v/>
          </cell>
          <cell r="G276">
            <v>0</v>
          </cell>
          <cell r="H276">
            <v>0</v>
          </cell>
          <cell r="I276" t="str">
            <v/>
          </cell>
          <cell r="J276">
            <v>0</v>
          </cell>
          <cell r="K276" t="str">
            <v/>
          </cell>
          <cell r="L276">
            <v>0</v>
          </cell>
          <cell r="M276" t="str">
            <v/>
          </cell>
          <cell r="N276">
            <v>0</v>
          </cell>
          <cell r="O276">
            <v>0</v>
          </cell>
          <cell r="P276" t="str">
            <v/>
          </cell>
        </row>
        <row r="277">
          <cell r="D277" t="str">
            <v>15-50</v>
          </cell>
          <cell r="E277" t="str">
            <v>TELÉFONOS</v>
          </cell>
          <cell r="F277" t="str">
            <v/>
          </cell>
          <cell r="G277">
            <v>0</v>
          </cell>
          <cell r="H277">
            <v>0</v>
          </cell>
          <cell r="I277">
            <v>77306</v>
          </cell>
          <cell r="J277">
            <v>0</v>
          </cell>
          <cell r="K277">
            <v>0</v>
          </cell>
          <cell r="L277">
            <v>0</v>
          </cell>
          <cell r="M277">
            <v>0</v>
          </cell>
          <cell r="N277">
            <v>0</v>
          </cell>
          <cell r="O277">
            <v>77306</v>
          </cell>
          <cell r="P277" t="str">
            <v/>
          </cell>
        </row>
        <row r="278">
          <cell r="D278" t="str">
            <v/>
          </cell>
          <cell r="E278" t="str">
            <v>SUMINISTRO Y MONTAJE DE:</v>
          </cell>
          <cell r="F278" t="str">
            <v/>
          </cell>
          <cell r="G278">
            <v>0</v>
          </cell>
          <cell r="H278">
            <v>0</v>
          </cell>
          <cell r="I278" t="str">
            <v/>
          </cell>
          <cell r="J278">
            <v>0</v>
          </cell>
          <cell r="K278" t="str">
            <v/>
          </cell>
          <cell r="L278">
            <v>0</v>
          </cell>
          <cell r="M278" t="str">
            <v/>
          </cell>
          <cell r="N278">
            <v>0</v>
          </cell>
          <cell r="O278">
            <v>0</v>
          </cell>
          <cell r="P278" t="str">
            <v/>
          </cell>
        </row>
        <row r="279">
          <cell r="D279" t="str">
            <v/>
          </cell>
          <cell r="E279" t="str">
            <v>REDES INTERNAS DE TELÉFONOS</v>
          </cell>
          <cell r="F279" t="str">
            <v/>
          </cell>
          <cell r="G279">
            <v>0</v>
          </cell>
          <cell r="H279">
            <v>0</v>
          </cell>
          <cell r="I279" t="str">
            <v/>
          </cell>
          <cell r="J279">
            <v>0</v>
          </cell>
          <cell r="K279" t="str">
            <v/>
          </cell>
          <cell r="L279">
            <v>0</v>
          </cell>
          <cell r="M279" t="str">
            <v/>
          </cell>
          <cell r="N279">
            <v>0</v>
          </cell>
          <cell r="O279">
            <v>0</v>
          </cell>
          <cell r="P279" t="str">
            <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t="str">
            <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t="str">
            <v/>
          </cell>
        </row>
        <row r="282">
          <cell r="D282" t="str">
            <v/>
          </cell>
          <cell r="E282" t="str">
            <v/>
          </cell>
          <cell r="F282" t="str">
            <v/>
          </cell>
          <cell r="G282">
            <v>0</v>
          </cell>
          <cell r="H282">
            <v>0</v>
          </cell>
          <cell r="I282" t="str">
            <v/>
          </cell>
          <cell r="J282">
            <v>0</v>
          </cell>
          <cell r="K282" t="str">
            <v/>
          </cell>
          <cell r="L282">
            <v>0</v>
          </cell>
          <cell r="M282" t="str">
            <v/>
          </cell>
          <cell r="N282">
            <v>0</v>
          </cell>
          <cell r="O282">
            <v>0</v>
          </cell>
          <cell r="P282" t="str">
            <v/>
          </cell>
        </row>
        <row r="283">
          <cell r="D283" t="str">
            <v>15-55</v>
          </cell>
          <cell r="E283" t="str">
            <v>MALLA DE PUESTA A TIERRA</v>
          </cell>
          <cell r="F283" t="str">
            <v/>
          </cell>
          <cell r="G283">
            <v>0</v>
          </cell>
          <cell r="H283">
            <v>0</v>
          </cell>
          <cell r="I283">
            <v>1609517</v>
          </cell>
          <cell r="J283">
            <v>0</v>
          </cell>
          <cell r="K283">
            <v>0</v>
          </cell>
          <cell r="L283">
            <v>0</v>
          </cell>
          <cell r="M283">
            <v>0</v>
          </cell>
          <cell r="N283">
            <v>0</v>
          </cell>
          <cell r="O283">
            <v>1609517</v>
          </cell>
          <cell r="P283" t="str">
            <v/>
          </cell>
        </row>
        <row r="284">
          <cell r="D284" t="str">
            <v/>
          </cell>
          <cell r="E284" t="str">
            <v>SUMINISTRO Y MONTAJE DE:</v>
          </cell>
          <cell r="F284" t="str">
            <v/>
          </cell>
          <cell r="G284">
            <v>0</v>
          </cell>
          <cell r="H284">
            <v>0</v>
          </cell>
          <cell r="I284" t="str">
            <v/>
          </cell>
          <cell r="J284">
            <v>0</v>
          </cell>
          <cell r="K284" t="str">
            <v/>
          </cell>
          <cell r="L284">
            <v>0</v>
          </cell>
          <cell r="M284" t="str">
            <v/>
          </cell>
          <cell r="N284">
            <v>0</v>
          </cell>
          <cell r="O284">
            <v>0</v>
          </cell>
          <cell r="P284" t="str">
            <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t="str">
            <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t="str">
            <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t="str">
            <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t="str">
            <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t="str">
            <v/>
          </cell>
        </row>
        <row r="290">
          <cell r="D290" t="str">
            <v/>
          </cell>
          <cell r="E290" t="str">
            <v/>
          </cell>
          <cell r="F290" t="str">
            <v/>
          </cell>
          <cell r="G290">
            <v>0</v>
          </cell>
          <cell r="H290">
            <v>0</v>
          </cell>
          <cell r="I290" t="str">
            <v/>
          </cell>
          <cell r="J290">
            <v>0</v>
          </cell>
          <cell r="K290" t="str">
            <v/>
          </cell>
          <cell r="L290">
            <v>0</v>
          </cell>
          <cell r="M290" t="str">
            <v/>
          </cell>
          <cell r="N290">
            <v>0</v>
          </cell>
          <cell r="O290">
            <v>0</v>
          </cell>
          <cell r="P290" t="str">
            <v/>
          </cell>
        </row>
        <row r="291">
          <cell r="D291" t="str">
            <v/>
          </cell>
          <cell r="E291" t="str">
            <v/>
          </cell>
          <cell r="F291" t="str">
            <v/>
          </cell>
          <cell r="G291">
            <v>0</v>
          </cell>
          <cell r="H291">
            <v>0</v>
          </cell>
          <cell r="I291" t="str">
            <v/>
          </cell>
          <cell r="J291">
            <v>0</v>
          </cell>
          <cell r="K291" t="str">
            <v/>
          </cell>
          <cell r="L291">
            <v>0</v>
          </cell>
          <cell r="M291" t="str">
            <v/>
          </cell>
          <cell r="N291">
            <v>0</v>
          </cell>
          <cell r="O291">
            <v>0</v>
          </cell>
          <cell r="P291" t="str">
            <v/>
          </cell>
        </row>
        <row r="292">
          <cell r="D292" t="str">
            <v>15-60</v>
          </cell>
          <cell r="E292" t="str">
            <v>SISTEMA DE APANTALLAMIENTO</v>
          </cell>
          <cell r="F292" t="str">
            <v/>
          </cell>
          <cell r="G292">
            <v>0</v>
          </cell>
          <cell r="H292">
            <v>0</v>
          </cell>
          <cell r="I292">
            <v>5209309</v>
          </cell>
          <cell r="J292">
            <v>0</v>
          </cell>
          <cell r="K292">
            <v>0</v>
          </cell>
          <cell r="L292">
            <v>0</v>
          </cell>
          <cell r="M292">
            <v>0</v>
          </cell>
          <cell r="N292">
            <v>0</v>
          </cell>
          <cell r="O292">
            <v>5209309</v>
          </cell>
          <cell r="P292" t="str">
            <v/>
          </cell>
        </row>
        <row r="293">
          <cell r="D293" t="str">
            <v/>
          </cell>
          <cell r="E293" t="str">
            <v>SUMINISTRO Y MONTAJE DE:</v>
          </cell>
          <cell r="F293" t="str">
            <v/>
          </cell>
          <cell r="G293">
            <v>0</v>
          </cell>
          <cell r="H293">
            <v>0</v>
          </cell>
          <cell r="I293" t="str">
            <v/>
          </cell>
          <cell r="J293">
            <v>0</v>
          </cell>
          <cell r="K293" t="str">
            <v/>
          </cell>
          <cell r="L293">
            <v>0</v>
          </cell>
          <cell r="M293" t="str">
            <v/>
          </cell>
          <cell r="N293">
            <v>0</v>
          </cell>
          <cell r="O293">
            <v>0</v>
          </cell>
          <cell r="P293" t="str">
            <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t="str">
            <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t="str">
            <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t="str">
            <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t="str">
            <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t="str">
            <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t="str">
            <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t="str">
            <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t="str">
            <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t="str">
            <v/>
          </cell>
        </row>
        <row r="303">
          <cell r="D303" t="str">
            <v/>
          </cell>
          <cell r="E303" t="str">
            <v/>
          </cell>
          <cell r="F303" t="str">
            <v/>
          </cell>
          <cell r="G303">
            <v>0</v>
          </cell>
          <cell r="H303">
            <v>0</v>
          </cell>
          <cell r="I303" t="str">
            <v/>
          </cell>
          <cell r="J303">
            <v>0</v>
          </cell>
          <cell r="K303" t="str">
            <v/>
          </cell>
          <cell r="L303">
            <v>0</v>
          </cell>
          <cell r="M303" t="str">
            <v/>
          </cell>
          <cell r="N303">
            <v>0</v>
          </cell>
          <cell r="O303">
            <v>0</v>
          </cell>
          <cell r="P303" t="str">
            <v/>
          </cell>
        </row>
        <row r="304">
          <cell r="D304" t="str">
            <v>15-65</v>
          </cell>
          <cell r="E304" t="str">
            <v>TRAMITES</v>
          </cell>
          <cell r="F304" t="str">
            <v/>
          </cell>
          <cell r="G304">
            <v>0</v>
          </cell>
          <cell r="H304">
            <v>0</v>
          </cell>
          <cell r="I304">
            <v>5565340.0800000001</v>
          </cell>
          <cell r="J304">
            <v>0</v>
          </cell>
          <cell r="K304">
            <v>0</v>
          </cell>
          <cell r="L304">
            <v>0</v>
          </cell>
          <cell r="M304">
            <v>0</v>
          </cell>
          <cell r="N304">
            <v>0</v>
          </cell>
          <cell r="O304">
            <v>5565340.0800000001</v>
          </cell>
          <cell r="P304" t="str">
            <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t="str">
            <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t="str">
            <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t="str">
            <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t="str">
            <v/>
          </cell>
        </row>
        <row r="309">
          <cell r="D309" t="str">
            <v>16</v>
          </cell>
          <cell r="E309" t="str">
            <v>AIRE ACONDICIONADO</v>
          </cell>
          <cell r="F309">
            <v>0</v>
          </cell>
          <cell r="G309">
            <v>0</v>
          </cell>
          <cell r="H309">
            <v>0</v>
          </cell>
          <cell r="I309">
            <v>0</v>
          </cell>
          <cell r="J309">
            <v>0</v>
          </cell>
          <cell r="K309">
            <v>0</v>
          </cell>
          <cell r="L309">
            <v>0</v>
          </cell>
          <cell r="M309">
            <v>0</v>
          </cell>
          <cell r="N309">
            <v>0</v>
          </cell>
          <cell r="O309" t="str">
            <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t="str">
            <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t="str">
            <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t="str">
            <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t="str">
            <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t="str">
            <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t="str">
            <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t="str">
            <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t="str">
            <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t="str">
            <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t="str">
            <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t="str">
            <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t="str">
            <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t="str">
            <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t="str">
            <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t="str">
            <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t="str">
            <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t="str">
            <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t="str">
            <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Profesionales Niv 1,2,3"/>
      <sheetName val="F.P. Mano de Obra"/>
      <sheetName val="Analisis A.I.U."/>
      <sheetName val="MATERIALES Y RECURSOS"/>
      <sheetName val="Prima Polizas"/>
      <sheetName val="PRESUPUESTO GENERAL"/>
      <sheetName val="A.P.U. CIVIL"/>
    </sheetNames>
    <sheetDataSet>
      <sheetData sheetId="0"/>
      <sheetData sheetId="1"/>
      <sheetData sheetId="2"/>
      <sheetData sheetId="3">
        <row r="671">
          <cell r="E671">
            <v>0.58290000000000008</v>
          </cell>
        </row>
      </sheetData>
      <sheetData sheetId="4"/>
      <sheetData sheetId="5">
        <row r="11">
          <cell r="B11" t="str">
            <v>DESCAPOTE A MANO. Incluye el desenraice si es necesario, cargue transporte y botada de material sobrante en botaderos oficiales. Medido en sitio.</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Profesionales Niv 1,2,3"/>
      <sheetName val="F.P. Mano de Obra"/>
      <sheetName val="Analisis A.I.U."/>
      <sheetName val="MATERIALES Y RECURSOS"/>
      <sheetName val="Secc. Canaliz."/>
      <sheetName val="Mem. cant. obra civil"/>
      <sheetName val="Mem. cant. cable, tub. y retiro"/>
      <sheetName val="Prima Polizas"/>
      <sheetName val="PRESUPUESTO GENERAL"/>
      <sheetName val="A.P.U. CIVIL"/>
      <sheetName val="1,01"/>
      <sheetName val="1,02"/>
      <sheetName val="1,03"/>
      <sheetName val="1,04"/>
      <sheetName val="1,05"/>
      <sheetName val="1,06"/>
      <sheetName val="1,07"/>
      <sheetName val="1,09"/>
      <sheetName val="3,01"/>
      <sheetName val="3,02"/>
    </sheetNames>
    <sheetDataSet>
      <sheetData sheetId="0" refreshError="1"/>
      <sheetData sheetId="1" refreshError="1"/>
      <sheetData sheetId="2" refreshError="1"/>
      <sheetData sheetId="3" refreshError="1">
        <row r="4">
          <cell r="B4" t="str">
            <v>Accesorios prefabricados para canaleta 12x5cm (Curvas, TEE, Derivaciones, etc)</v>
          </cell>
          <cell r="C4" t="str">
            <v>un</v>
          </cell>
          <cell r="D4">
            <v>21752.586206896554</v>
          </cell>
          <cell r="E4">
            <v>4132.9913793103451</v>
          </cell>
          <cell r="F4">
            <v>25885.577586206899</v>
          </cell>
          <cell r="G4">
            <v>1.0625</v>
          </cell>
        </row>
        <row r="5">
          <cell r="B5" t="str">
            <v>Accesorios tubería EMT</v>
          </cell>
          <cell r="D5">
            <v>2000</v>
          </cell>
          <cell r="E5">
            <v>380</v>
          </cell>
          <cell r="F5">
            <v>2380</v>
          </cell>
        </row>
        <row r="6">
          <cell r="B6" t="str">
            <v>Accesorios tuberia PVC de 3/4 " y 1"</v>
          </cell>
          <cell r="D6">
            <v>600</v>
          </cell>
          <cell r="E6">
            <v>114</v>
          </cell>
        </row>
        <row r="7">
          <cell r="B7" t="str">
            <v>Accesorios y elementos de fijación (Chazo+tornillo+arandela)</v>
          </cell>
          <cell r="C7" t="str">
            <v>UN</v>
          </cell>
          <cell r="D7">
            <v>1206.8965517241379</v>
          </cell>
          <cell r="E7">
            <v>229.31034482758619</v>
          </cell>
          <cell r="F7">
            <v>1400</v>
          </cell>
          <cell r="G7">
            <v>0.3</v>
          </cell>
        </row>
        <row r="8">
          <cell r="B8" t="str">
            <v>Accesorios y elementos de fijación tomacorrientes</v>
          </cell>
          <cell r="D8">
            <v>1000</v>
          </cell>
          <cell r="E8">
            <v>190</v>
          </cell>
          <cell r="F8">
            <v>1190</v>
          </cell>
          <cell r="G8">
            <v>0.05</v>
          </cell>
        </row>
        <row r="9">
          <cell r="B9" t="str">
            <v>ACCESORIOS VARIOS SALIDAS ELECTRICAS (CINTA AISLASTE, AMARRAS PLASTICAS, ANILLOS).</v>
          </cell>
          <cell r="C9" t="str">
            <v>GB</v>
          </cell>
          <cell r="D9">
            <v>258.62068965517244</v>
          </cell>
          <cell r="E9">
            <v>49.137931034482762</v>
          </cell>
          <cell r="F9">
            <v>300</v>
          </cell>
          <cell r="G9">
            <v>0.1</v>
          </cell>
        </row>
        <row r="10">
          <cell r="B10" t="str">
            <v>Accesorios, correillas, conectores y marcaciones para alambres y cables en alimentadores</v>
          </cell>
          <cell r="C10" t="str">
            <v>GB</v>
          </cell>
          <cell r="D10">
            <v>4000</v>
          </cell>
          <cell r="E10">
            <v>760</v>
          </cell>
          <cell r="F10">
            <v>4000</v>
          </cell>
        </row>
        <row r="11">
          <cell r="B11" t="str">
            <v>Acondicionador de voltaje con transformador de aislamiento bifasico 4 kVA 240 V.</v>
          </cell>
          <cell r="D11">
            <v>1950000</v>
          </cell>
          <cell r="E11">
            <v>370500</v>
          </cell>
        </row>
        <row r="12">
          <cell r="B12" t="str">
            <v>Actualización de planos</v>
          </cell>
          <cell r="C12" t="str">
            <v>Un</v>
          </cell>
          <cell r="D12">
            <v>50000</v>
          </cell>
          <cell r="E12">
            <v>9500</v>
          </cell>
          <cell r="F12">
            <v>58000</v>
          </cell>
          <cell r="G12">
            <v>0</v>
          </cell>
        </row>
        <row r="13">
          <cell r="B13" t="str">
            <v>ALAMBRE THHN-THWN 10</v>
          </cell>
          <cell r="C13" t="str">
            <v>ML</v>
          </cell>
          <cell r="D13">
            <v>2020.6896551724139</v>
          </cell>
          <cell r="E13">
            <v>383.93103448275866</v>
          </cell>
          <cell r="F13">
            <v>2344</v>
          </cell>
          <cell r="G13">
            <v>5.8999999999999997E-2</v>
          </cell>
        </row>
        <row r="14">
          <cell r="B14" t="str">
            <v>ALAMBRE THHN-THWN 12</v>
          </cell>
          <cell r="C14" t="str">
            <v>ML</v>
          </cell>
          <cell r="D14">
            <v>1265.5172413793105</v>
          </cell>
          <cell r="E14">
            <v>240.44827586206898</v>
          </cell>
          <cell r="F14">
            <v>1468</v>
          </cell>
          <cell r="G14">
            <v>3.6999999999999998E-2</v>
          </cell>
        </row>
        <row r="15">
          <cell r="B15" t="str">
            <v>ALAMBRE THHN-THWN 14</v>
          </cell>
          <cell r="C15" t="str">
            <v>ML</v>
          </cell>
          <cell r="D15">
            <v>870</v>
          </cell>
          <cell r="E15">
            <v>165.3</v>
          </cell>
          <cell r="F15">
            <v>1009.2</v>
          </cell>
          <cell r="G15">
            <v>3.5000000000000003E-2</v>
          </cell>
        </row>
        <row r="16">
          <cell r="B16" t="str">
            <v>ALAMBRE THHN-THWN 8</v>
          </cell>
          <cell r="C16" t="str">
            <v>ML</v>
          </cell>
          <cell r="D16">
            <v>3213.7931034482763</v>
          </cell>
          <cell r="E16">
            <v>610.62068965517255</v>
          </cell>
          <cell r="F16">
            <v>3728</v>
          </cell>
          <cell r="G16">
            <v>9.5000000000000001E-2</v>
          </cell>
        </row>
        <row r="17">
          <cell r="B17" t="str">
            <v>Alambrón de aluminio de 8mm de diámetro</v>
          </cell>
          <cell r="C17" t="str">
            <v>ML</v>
          </cell>
          <cell r="D17">
            <v>1957</v>
          </cell>
          <cell r="E17">
            <v>371.83</v>
          </cell>
          <cell r="F17">
            <v>2271</v>
          </cell>
          <cell r="G17">
            <v>3.6999999999999998E-2</v>
          </cell>
        </row>
        <row r="18">
          <cell r="B18" t="str">
            <v>Anillos de marcación y cintillas impresora térmica.</v>
          </cell>
          <cell r="D18">
            <v>2500</v>
          </cell>
          <cell r="E18">
            <v>475</v>
          </cell>
        </row>
        <row r="19">
          <cell r="B19" t="str">
            <v>ARANDELA CE30mm EZ   CM558041+TUERCA</v>
          </cell>
          <cell r="C19" t="str">
            <v>Un</v>
          </cell>
          <cell r="D19">
            <v>775.86206896551732</v>
          </cell>
          <cell r="E19">
            <v>147.41379310344828</v>
          </cell>
          <cell r="F19">
            <v>900</v>
          </cell>
          <cell r="G19">
            <v>2.8000000000000001E-2</v>
          </cell>
        </row>
        <row r="20">
          <cell r="B20" t="str">
            <v>Arena, cemento, estuco, pintura para efectuar resanes.</v>
          </cell>
          <cell r="D20">
            <v>23333.333333333332</v>
          </cell>
          <cell r="E20">
            <v>4433.333333333333</v>
          </cell>
        </row>
        <row r="21">
          <cell r="B21" t="str">
            <v>ASTA PARA PARARRAYOS</v>
          </cell>
          <cell r="D21">
            <v>34722.222222222226</v>
          </cell>
          <cell r="E21">
            <v>6597.2222222222226</v>
          </cell>
        </row>
        <row r="22">
          <cell r="B22" t="str">
            <v>BTO EMERGENCIA BODINE/LP550/T5-T8</v>
          </cell>
          <cell r="D22">
            <v>167515</v>
          </cell>
          <cell r="E22">
            <v>31827.850000000002</v>
          </cell>
          <cell r="F22">
            <v>194317.4</v>
          </cell>
          <cell r="G22">
            <v>0.5</v>
          </cell>
        </row>
        <row r="23">
          <cell r="B23" t="str">
            <v>BALASTO DE EMERGENCIA BODINE L550 Para tubos T5, 700Lumens</v>
          </cell>
          <cell r="D23">
            <v>260000</v>
          </cell>
          <cell r="E23">
            <v>49400</v>
          </cell>
        </row>
        <row r="24">
          <cell r="B24" t="str">
            <v>BANDEJA PORTACABLE SEMIPESADA 10 x 8 x 2.4m GALVANIZADA</v>
          </cell>
          <cell r="C24" t="str">
            <v>ML</v>
          </cell>
          <cell r="D24">
            <v>72659.154785360006</v>
          </cell>
          <cell r="E24">
            <v>13805.2394092184</v>
          </cell>
          <cell r="F24">
            <v>84284.619551017604</v>
          </cell>
          <cell r="G24">
            <v>8.5380000000000003</v>
          </cell>
        </row>
        <row r="25">
          <cell r="B25" t="str">
            <v>BANDEJA PORTACABLE SEMIPESADA 20 x 8 x 2.4m GALVANIZADA</v>
          </cell>
          <cell r="C25" t="str">
            <v>ML</v>
          </cell>
          <cell r="D25">
            <v>79027.377234519998</v>
          </cell>
          <cell r="E25">
            <v>15015.201674558799</v>
          </cell>
          <cell r="F25">
            <v>91671.757592043185</v>
          </cell>
          <cell r="G25">
            <v>9.7629999999999999</v>
          </cell>
        </row>
        <row r="26">
          <cell r="B26" t="str">
            <v>BANDEJA PORTACABLE SEMIPESADA 30 x 8 x 2.4m GALVANIZADA</v>
          </cell>
          <cell r="C26" t="str">
            <v>ML</v>
          </cell>
          <cell r="D26">
            <v>86538.968172800014</v>
          </cell>
          <cell r="E26">
            <v>16442.403952832003</v>
          </cell>
          <cell r="F26">
            <v>100385.20308044802</v>
          </cell>
          <cell r="G26">
            <v>10.988</v>
          </cell>
        </row>
        <row r="27">
          <cell r="B27" t="str">
            <v>BANDEJA PORTACABLE SEMIPESADA 40 x 8 x 2.4m GALVANIZADA</v>
          </cell>
          <cell r="C27" t="str">
            <v>ML</v>
          </cell>
          <cell r="D27">
            <v>94311.96120060001</v>
          </cell>
          <cell r="E27">
            <v>17919.272628114002</v>
          </cell>
          <cell r="F27">
            <v>109401.874992696</v>
          </cell>
          <cell r="G27">
            <v>12.212999999999999</v>
          </cell>
        </row>
        <row r="28">
          <cell r="B28" t="str">
            <v>BANDEJA PORTACABLE SEMIPESADA 50 x 8 x 2.4m GALVANIZADA</v>
          </cell>
          <cell r="C28" t="str">
            <v>ML</v>
          </cell>
          <cell r="D28">
            <v>101682.22499292002</v>
          </cell>
          <cell r="E28">
            <v>19319.622748654805</v>
          </cell>
          <cell r="F28">
            <v>117951.38099178721</v>
          </cell>
          <cell r="G28">
            <v>13.438000000000001</v>
          </cell>
        </row>
        <row r="29">
          <cell r="B29" t="str">
            <v>BANDEJA PORTACABLE SEMIPESADA 60 x 8 x 2.4m GALVANIZADA</v>
          </cell>
          <cell r="C29" t="str">
            <v>ML</v>
          </cell>
          <cell r="D29">
            <v>108974.91824648001</v>
          </cell>
          <cell r="E29">
            <v>20705.234466831203</v>
          </cell>
          <cell r="F29">
            <v>126410.9051659168</v>
          </cell>
          <cell r="G29">
            <v>14.663</v>
          </cell>
        </row>
        <row r="30">
          <cell r="B30" t="str">
            <v>CRUZ BANDEJA SEMIPESADA 10 x 8 GALVANIZADA</v>
          </cell>
          <cell r="C30" t="str">
            <v>UN</v>
          </cell>
          <cell r="D30">
            <v>62412.405398200011</v>
          </cell>
          <cell r="E30">
            <v>11858.357025658002</v>
          </cell>
          <cell r="F30">
            <v>72398.390261912005</v>
          </cell>
          <cell r="G30">
            <v>3.2250000000000001</v>
          </cell>
        </row>
        <row r="31">
          <cell r="B31" t="str">
            <v>CRUZ BANDEJA SEMIPESADA 20 x 8 GALVANIZADA</v>
          </cell>
          <cell r="C31" t="str">
            <v>UN</v>
          </cell>
          <cell r="D31">
            <v>66406.756839280002</v>
          </cell>
          <cell r="E31">
            <v>12617.283799463201</v>
          </cell>
          <cell r="F31">
            <v>77031.837933564791</v>
          </cell>
          <cell r="G31">
            <v>3.6339999999999999</v>
          </cell>
        </row>
        <row r="32">
          <cell r="B32" t="str">
            <v>CRUZ BANDEJA SEMIPESADA 30 x 8 GALVANIZADA</v>
          </cell>
          <cell r="C32" t="str">
            <v>UN</v>
          </cell>
          <cell r="D32">
            <v>72429.630999440007</v>
          </cell>
          <cell r="E32">
            <v>13761.629889893602</v>
          </cell>
          <cell r="F32">
            <v>84018.371959350407</v>
          </cell>
          <cell r="G32">
            <v>4.1950000000000003</v>
          </cell>
        </row>
        <row r="33">
          <cell r="B33" t="str">
            <v>CRUZ BANDEJA SEMIPESADA 40 x 8 GALVANIZADA</v>
          </cell>
          <cell r="C33" t="str">
            <v>UN</v>
          </cell>
          <cell r="D33">
            <v>79989.039393120009</v>
          </cell>
          <cell r="E33">
            <v>15197.917484692802</v>
          </cell>
          <cell r="F33">
            <v>92787.2856960192</v>
          </cell>
          <cell r="G33">
            <v>4.859</v>
          </cell>
        </row>
        <row r="34">
          <cell r="B34" t="str">
            <v>CRUZ BANDEJA SEMIPESADA 50 x 8 GALVANIZADA</v>
          </cell>
          <cell r="C34" t="str">
            <v>UN</v>
          </cell>
          <cell r="D34">
            <v>86455.021973320007</v>
          </cell>
          <cell r="E34">
            <v>16426.454174930801</v>
          </cell>
          <cell r="F34">
            <v>100287.8254890512</v>
          </cell>
          <cell r="G34">
            <v>5.3289999999999997</v>
          </cell>
        </row>
        <row r="35">
          <cell r="B35" t="str">
            <v>CRUZ BANDEJA SEMIPESADA 60 x 8 GALVANIZADA</v>
          </cell>
          <cell r="C35" t="str">
            <v>UN</v>
          </cell>
          <cell r="D35">
            <v>94498.98058172001</v>
          </cell>
          <cell r="E35">
            <v>17954.806310526801</v>
          </cell>
          <cell r="F35">
            <v>109618.8174747952</v>
          </cell>
          <cell r="G35">
            <v>6.1859999999999999</v>
          </cell>
        </row>
        <row r="36">
          <cell r="B36" t="str">
            <v>CURVA HORIZONTAL BANDEJA SEMIPESADA 10 x 8 GALVANIZADA ANG. 90°</v>
          </cell>
          <cell r="C36" t="str">
            <v>UN</v>
          </cell>
          <cell r="D36">
            <v>33857.946253560003</v>
          </cell>
          <cell r="E36">
            <v>6433.0097881764004</v>
          </cell>
          <cell r="F36">
            <v>39275.217654129599</v>
          </cell>
          <cell r="G36">
            <v>2.339</v>
          </cell>
        </row>
        <row r="37">
          <cell r="B37" t="str">
            <v>CURVA HORIZONTAL BANDEJA SEMIPESADA 20 x 8 GALVANIZADA ANG. 90°</v>
          </cell>
          <cell r="C37" t="str">
            <v>UN</v>
          </cell>
          <cell r="D37">
            <v>38481.362885680006</v>
          </cell>
          <cell r="E37">
            <v>7311.4589482792016</v>
          </cell>
          <cell r="F37">
            <v>44638.380947388803</v>
          </cell>
          <cell r="G37">
            <v>2.8119999999999998</v>
          </cell>
        </row>
        <row r="38">
          <cell r="B38" t="str">
            <v>CURVA HORIZONTAL BANDEJA SEMIPESADA 30 x 8 GALVANIZADA ANG. 90°</v>
          </cell>
          <cell r="C38" t="str">
            <v>UN</v>
          </cell>
          <cell r="D38">
            <v>43267.358866160008</v>
          </cell>
          <cell r="E38">
            <v>8220.7981845704016</v>
          </cell>
          <cell r="F38">
            <v>50190.136284745604</v>
          </cell>
          <cell r="G38">
            <v>3.2850000000000001</v>
          </cell>
        </row>
        <row r="39">
          <cell r="B39" t="str">
            <v>CURVA HORIZONTAL BANDEJA SEMIPESADA 40 x 8 GALVANIZADA ANG. 90°</v>
          </cell>
          <cell r="C39" t="str">
            <v>UN</v>
          </cell>
          <cell r="D39">
            <v>48757.865356200004</v>
          </cell>
          <cell r="E39">
            <v>9263.9944176780009</v>
          </cell>
          <cell r="F39">
            <v>56559.123813192004</v>
          </cell>
          <cell r="G39">
            <v>3.9630000000000001</v>
          </cell>
        </row>
        <row r="40">
          <cell r="B40" t="str">
            <v>CURVA HORIZONTAL BANDEJA SEMIPESADA 50 x 8 GALVANIZADA ANG. 90°</v>
          </cell>
          <cell r="C40" t="str">
            <v>UN</v>
          </cell>
          <cell r="D40">
            <v>56241.828431360009</v>
          </cell>
          <cell r="E40">
            <v>10685.947401958401</v>
          </cell>
          <cell r="F40">
            <v>65240.520980377609</v>
          </cell>
          <cell r="G40">
            <v>4.7430000000000003</v>
          </cell>
        </row>
        <row r="41">
          <cell r="B41" t="str">
            <v>CURVA HORIZONTAL BANDEJA SEMIPESADA 60 x 8 GALVANIZADA ANG. 90°</v>
          </cell>
          <cell r="C41" t="str">
            <v>UN</v>
          </cell>
          <cell r="D41">
            <v>65217.696114999999</v>
          </cell>
          <cell r="E41">
            <v>12391.362261849999</v>
          </cell>
          <cell r="F41">
            <v>75652.52749339999</v>
          </cell>
          <cell r="G41">
            <v>5.3179999999999996</v>
          </cell>
        </row>
        <row r="42">
          <cell r="B42" t="str">
            <v>CURVA VERTICAL INT o EXT BANDEJA SEMIPESADA 10 X 8 A 90° GALV</v>
          </cell>
          <cell r="C42" t="str">
            <v>UN</v>
          </cell>
          <cell r="D42">
            <v>33555.10236936</v>
          </cell>
          <cell r="E42">
            <v>6375.4694501783997</v>
          </cell>
          <cell r="F42">
            <v>38923.918748457596</v>
          </cell>
          <cell r="G42">
            <v>2.19</v>
          </cell>
        </row>
        <row r="43">
          <cell r="B43" t="str">
            <v>CURVA VERTICAL INT o EXT BANDEJA SEMIPESADA 20 X 8 A 90° GALV</v>
          </cell>
          <cell r="C43" t="str">
            <v>UN</v>
          </cell>
          <cell r="D43">
            <v>35446.548382960005</v>
          </cell>
          <cell r="E43">
            <v>6734.8441927624008</v>
          </cell>
          <cell r="F43">
            <v>41117.996124233607</v>
          </cell>
          <cell r="G43">
            <v>2.3940000000000001</v>
          </cell>
        </row>
        <row r="44">
          <cell r="B44" t="str">
            <v>CURVA VERTICAL INT o EXT BANDEJA SEMIPESADA 30 X 8 A 90° GALV</v>
          </cell>
          <cell r="C44" t="str">
            <v>UN</v>
          </cell>
          <cell r="D44">
            <v>37737.535801680002</v>
          </cell>
          <cell r="E44">
            <v>7170.1318023192007</v>
          </cell>
          <cell r="F44">
            <v>43775.541529948801</v>
          </cell>
          <cell r="G44">
            <v>2.5979999999999999</v>
          </cell>
        </row>
        <row r="45">
          <cell r="B45" t="str">
            <v>CURVA VERTICAL INT o EXT BANDEJA SEMIPESADA 40 X 8 A 90° GALV</v>
          </cell>
          <cell r="C45" t="str">
            <v>UN</v>
          </cell>
          <cell r="D45">
            <v>39928.637869120001</v>
          </cell>
          <cell r="E45">
            <v>7586.4411951328002</v>
          </cell>
          <cell r="F45">
            <v>46317.219928179198</v>
          </cell>
          <cell r="G45">
            <v>2.802</v>
          </cell>
        </row>
        <row r="46">
          <cell r="B46" t="str">
            <v>CURVA VERTICAL INT o EXT BANDEJA SEMIPESADA 50 X 8 A 90° GALV</v>
          </cell>
          <cell r="C46" t="str">
            <v>UN</v>
          </cell>
          <cell r="D46">
            <v>42306.759317680007</v>
          </cell>
          <cell r="E46">
            <v>8038.2842703592014</v>
          </cell>
          <cell r="F46">
            <v>49075.840808508809</v>
          </cell>
          <cell r="G46">
            <v>3.0059999999999998</v>
          </cell>
        </row>
        <row r="47">
          <cell r="B47" t="str">
            <v>CURVA VERTICAL INT o EXT BANDEJA SEMIPESADA 60 X 8 A 90° GALV</v>
          </cell>
          <cell r="C47" t="str">
            <v>UN</v>
          </cell>
          <cell r="D47">
            <v>44452.169149960006</v>
          </cell>
          <cell r="E47">
            <v>8445.9121384924019</v>
          </cell>
          <cell r="F47">
            <v>51564.516213953604</v>
          </cell>
          <cell r="G47">
            <v>3.2109999999999999</v>
          </cell>
        </row>
        <row r="48">
          <cell r="B48" t="str">
            <v>REDUCCION SIMETRICA, DER. o IZQ. BANDEJA SEMI 20 A 10 x 8 CM GALV</v>
          </cell>
          <cell r="C48" t="str">
            <v>UN</v>
          </cell>
          <cell r="D48">
            <v>26885.098646120001</v>
          </cell>
          <cell r="E48">
            <v>5108.1687427628003</v>
          </cell>
          <cell r="F48">
            <v>31186.714429499199</v>
          </cell>
          <cell r="G48">
            <v>1.621</v>
          </cell>
        </row>
        <row r="49">
          <cell r="B49" t="str">
            <v>REDUCCION SIMETRICA, DER. o IZQ. BANDEJA SEMI 30 A 10 x 8 CM GALV</v>
          </cell>
          <cell r="C49" t="str">
            <v>UN</v>
          </cell>
          <cell r="D49">
            <v>27944.520935760003</v>
          </cell>
          <cell r="E49">
            <v>5309.4589777944011</v>
          </cell>
          <cell r="F49">
            <v>32415.644285481601</v>
          </cell>
          <cell r="G49">
            <v>1.742</v>
          </cell>
        </row>
        <row r="50">
          <cell r="B50" t="str">
            <v>REDUCCION SIMETRICA, DER. o IZQ. BANDEJA SEMI 30 A 20 x 8 CM GALV</v>
          </cell>
          <cell r="C50" t="str">
            <v>UN</v>
          </cell>
          <cell r="D50">
            <v>28311.12142716</v>
          </cell>
          <cell r="E50">
            <v>5379.1130711604001</v>
          </cell>
          <cell r="F50">
            <v>32840.900855505599</v>
          </cell>
          <cell r="G50">
            <v>1.772</v>
          </cell>
        </row>
        <row r="51">
          <cell r="B51" t="str">
            <v>REDUCCION SIMETRICA, DER. o IZQ. BANDEJA SEMI 40 A 20 x 8 CM GALV</v>
          </cell>
          <cell r="C51" t="str">
            <v>UN</v>
          </cell>
          <cell r="D51">
            <v>29219.653079760003</v>
          </cell>
          <cell r="E51">
            <v>5551.7340851544004</v>
          </cell>
          <cell r="F51">
            <v>33894.797572521602</v>
          </cell>
          <cell r="G51">
            <v>1.895</v>
          </cell>
        </row>
        <row r="52">
          <cell r="B52" t="str">
            <v>REDUCCION SIMETRICA, DER. o IZQ. BANDEJA SEMI 40 A 30 x 8 CM GALV</v>
          </cell>
          <cell r="C52" t="str">
            <v>UN</v>
          </cell>
          <cell r="D52">
            <v>29347.166294160004</v>
          </cell>
          <cell r="E52">
            <v>5575.9615958904005</v>
          </cell>
          <cell r="F52">
            <v>34042.712901225605</v>
          </cell>
          <cell r="G52">
            <v>1.9259999999999999</v>
          </cell>
        </row>
        <row r="53">
          <cell r="B53" t="str">
            <v>REDUCCION SIMETRICA, DER. o IZQ. BANDEJA SEMI 50 A 20 x 8 CM GALV</v>
          </cell>
          <cell r="C53" t="str">
            <v>UN</v>
          </cell>
          <cell r="D53">
            <v>29673.387600999999</v>
          </cell>
          <cell r="E53">
            <v>5637.9436441899998</v>
          </cell>
          <cell r="F53">
            <v>34421.129617159997</v>
          </cell>
          <cell r="G53">
            <v>2.0449999999999999</v>
          </cell>
        </row>
        <row r="54">
          <cell r="B54" t="str">
            <v>REDUCCION SIMETRICA, DER. o IZQ. BANDEJA SEMI 50 A 30 x 8 CM GALV</v>
          </cell>
          <cell r="C54" t="str">
            <v>UN</v>
          </cell>
          <cell r="D54">
            <v>30861.385715160002</v>
          </cell>
          <cell r="E54">
            <v>5863.6632858804005</v>
          </cell>
          <cell r="F54">
            <v>35799.2074295856</v>
          </cell>
          <cell r="G54">
            <v>2.048</v>
          </cell>
        </row>
        <row r="55">
          <cell r="B55" t="str">
            <v>REDUCCION SIMETRICA, DER. o IZQ. BANDEJA SEMI 50 A 40 x 8 CM GALV</v>
          </cell>
          <cell r="C55" t="str">
            <v>UN</v>
          </cell>
          <cell r="D55">
            <v>31206.734004160004</v>
          </cell>
          <cell r="E55">
            <v>5929.2794607904007</v>
          </cell>
          <cell r="F55">
            <v>36199.811444825602</v>
          </cell>
          <cell r="G55">
            <v>2.0790000000000002</v>
          </cell>
        </row>
        <row r="56">
          <cell r="B56" t="str">
            <v>REDUCCION SIMETRICA, DER. o IZQ. BANDEJA SEMI 60 A 20 x 8 CM GALV</v>
          </cell>
          <cell r="C56" t="str">
            <v>UN</v>
          </cell>
          <cell r="D56">
            <v>32162.020502039999</v>
          </cell>
          <cell r="E56">
            <v>6110.7838953875998</v>
          </cell>
          <cell r="F56">
            <v>37307.943782366397</v>
          </cell>
          <cell r="G56">
            <v>2.21</v>
          </cell>
        </row>
        <row r="57">
          <cell r="B57" t="str">
            <v>REDUCCION SIMETRICA, DER. o IZQ. BANDEJA SEMI 60 A 30 x 8 CM GALV</v>
          </cell>
          <cell r="C57" t="str">
            <v>UN</v>
          </cell>
          <cell r="D57">
            <v>32319.286799800004</v>
          </cell>
          <cell r="E57">
            <v>6140.6644919620012</v>
          </cell>
          <cell r="F57">
            <v>37490.372687768002</v>
          </cell>
          <cell r="G57">
            <v>2.198</v>
          </cell>
        </row>
        <row r="58">
          <cell r="B58" t="str">
            <v>REDUCCION SIMETRICA, DER. o IZQ. BANDEJA SEMI 60 A 40 x 8 CM GALV</v>
          </cell>
          <cell r="C58" t="str">
            <v>UN</v>
          </cell>
          <cell r="D58">
            <v>32436.173912999999</v>
          </cell>
          <cell r="E58">
            <v>6162.8730434700001</v>
          </cell>
          <cell r="F58">
            <v>37625.961739079998</v>
          </cell>
          <cell r="G58">
            <v>2.2010000000000001</v>
          </cell>
        </row>
        <row r="59">
          <cell r="B59" t="str">
            <v>REDUCCION SIMETRICA, DER. o IZQ. BANDEJA SEMI 60 A 50 x 8 CM GALV</v>
          </cell>
          <cell r="C59" t="str">
            <v>UN</v>
          </cell>
          <cell r="D59">
            <v>32852.717080039998</v>
          </cell>
          <cell r="E59">
            <v>6242.0162452076002</v>
          </cell>
          <cell r="F59">
            <v>38109.151812846394</v>
          </cell>
          <cell r="G59">
            <v>2.2320000000000002</v>
          </cell>
        </row>
        <row r="60">
          <cell r="B60" t="str">
            <v>BATERÍA DE EMERGENCIA PARA LUMINARIA LED 55mA 120-277V</v>
          </cell>
          <cell r="C60" t="str">
            <v>UN</v>
          </cell>
          <cell r="D60">
            <v>175000</v>
          </cell>
          <cell r="E60">
            <v>33250</v>
          </cell>
          <cell r="F60">
            <v>175000</v>
          </cell>
          <cell r="G60">
            <v>1</v>
          </cell>
        </row>
        <row r="61">
          <cell r="E61">
            <v>0</v>
          </cell>
        </row>
        <row r="62">
          <cell r="E62">
            <v>0</v>
          </cell>
        </row>
        <row r="63">
          <cell r="E63">
            <v>0</v>
          </cell>
        </row>
        <row r="64">
          <cell r="B64" t="str">
            <v>BANDEJA CF54X100mm L 1m EZ  CM000071</v>
          </cell>
          <cell r="C64" t="str">
            <v>ML</v>
          </cell>
          <cell r="D64">
            <v>21666.37931034483</v>
          </cell>
          <cell r="E64">
            <v>4116.6120689655181</v>
          </cell>
          <cell r="F64">
            <v>25133</v>
          </cell>
          <cell r="G64">
            <v>0.8</v>
          </cell>
        </row>
        <row r="65">
          <cell r="B65" t="str">
            <v>BANDEJA CF54X100mm L 1m GC  CM000073</v>
          </cell>
          <cell r="C65" t="str">
            <v>ML</v>
          </cell>
          <cell r="D65">
            <v>32922.413793103449</v>
          </cell>
          <cell r="E65">
            <v>6255.2586206896558</v>
          </cell>
          <cell r="F65">
            <v>38190</v>
          </cell>
          <cell r="G65">
            <v>0.8</v>
          </cell>
        </row>
        <row r="66">
          <cell r="B66" t="str">
            <v>BANDEJA CF54X150mm L 1m EZ  CM000081</v>
          </cell>
          <cell r="C66" t="str">
            <v>ML</v>
          </cell>
          <cell r="D66">
            <v>23161.206896551725</v>
          </cell>
          <cell r="E66">
            <v>4400.6293103448279</v>
          </cell>
          <cell r="F66">
            <v>26867</v>
          </cell>
          <cell r="G66">
            <v>1.1000000000000001</v>
          </cell>
        </row>
        <row r="67">
          <cell r="B67" t="str">
            <v>BANDEJA CF54X150mm L 1m EZ  CM000081</v>
          </cell>
          <cell r="C67" t="str">
            <v>ML</v>
          </cell>
          <cell r="D67">
            <v>24566.37931034483</v>
          </cell>
          <cell r="E67">
            <v>4667.6120689655181</v>
          </cell>
          <cell r="F67">
            <v>28497</v>
          </cell>
          <cell r="G67">
            <v>1.1000000000000001</v>
          </cell>
        </row>
        <row r="68">
          <cell r="B68" t="str">
            <v>BANDEJA CF54X150mm L 1m GC  CM000083</v>
          </cell>
          <cell r="C68" t="str">
            <v>ML</v>
          </cell>
          <cell r="D68">
            <v>34887.931034482761</v>
          </cell>
          <cell r="E68">
            <v>6628.7068965517246</v>
          </cell>
          <cell r="F68">
            <v>40470</v>
          </cell>
          <cell r="G68">
            <v>1.1000000000000001</v>
          </cell>
        </row>
        <row r="69">
          <cell r="B69" t="str">
            <v>BANDEJA CF54X200mm L 1m EZ  CM000091</v>
          </cell>
          <cell r="C69" t="str">
            <v>ML</v>
          </cell>
          <cell r="D69">
            <v>26523.275862068967</v>
          </cell>
          <cell r="E69">
            <v>5039.4224137931042</v>
          </cell>
          <cell r="F69">
            <v>30767</v>
          </cell>
          <cell r="G69">
            <v>1.4</v>
          </cell>
        </row>
        <row r="70">
          <cell r="B70" t="str">
            <v>BANDEJA CF54X200mm L 1m GC  CM000093</v>
          </cell>
          <cell r="C70" t="str">
            <v>ML</v>
          </cell>
          <cell r="D70">
            <v>36879.310344827587</v>
          </cell>
          <cell r="E70">
            <v>7007.0689655172418</v>
          </cell>
          <cell r="F70">
            <v>42780</v>
          </cell>
          <cell r="G70">
            <v>1.4</v>
          </cell>
        </row>
        <row r="71">
          <cell r="B71" t="str">
            <v>BANDEJA CF54X300mm L 1m EZ  CM000101</v>
          </cell>
          <cell r="C71" t="str">
            <v>ML</v>
          </cell>
          <cell r="D71">
            <v>30445.689655172417</v>
          </cell>
          <cell r="E71">
            <v>5784.6810344827591</v>
          </cell>
          <cell r="F71">
            <v>35317</v>
          </cell>
          <cell r="G71">
            <v>2.2999999999999998</v>
          </cell>
        </row>
        <row r="72">
          <cell r="B72" t="str">
            <v>BANDEJA CF54X300mm L 1m GC  CM000103</v>
          </cell>
          <cell r="C72" t="str">
            <v>ML</v>
          </cell>
          <cell r="D72">
            <v>40034.482758620696</v>
          </cell>
          <cell r="E72">
            <v>7606.5517241379321</v>
          </cell>
          <cell r="F72">
            <v>46440</v>
          </cell>
          <cell r="G72">
            <v>2.2999999999999998</v>
          </cell>
        </row>
        <row r="73">
          <cell r="B73" t="str">
            <v>BANDEJA CF54X400mm L 1m EZ  CM000201</v>
          </cell>
          <cell r="C73" t="str">
            <v>ML</v>
          </cell>
          <cell r="D73">
            <v>39224.137931034486</v>
          </cell>
          <cell r="E73">
            <v>7452.5862068965525</v>
          </cell>
          <cell r="F73">
            <v>45500</v>
          </cell>
          <cell r="G73">
            <v>3.1</v>
          </cell>
        </row>
        <row r="74">
          <cell r="B74" t="str">
            <v>BANDEJA CF54X400mm L 1m GC  CM000203</v>
          </cell>
          <cell r="C74" t="str">
            <v>ML</v>
          </cell>
          <cell r="D74">
            <v>55681.034482758623</v>
          </cell>
          <cell r="E74">
            <v>10579.396551724138</v>
          </cell>
          <cell r="F74">
            <v>64590</v>
          </cell>
          <cell r="G74">
            <v>3.1</v>
          </cell>
        </row>
        <row r="75">
          <cell r="B75" t="str">
            <v>BANDEJA CF54X500mm L 1m EZ  CM000301</v>
          </cell>
          <cell r="C75" t="str">
            <v>ML</v>
          </cell>
          <cell r="D75">
            <v>44827.586206896558</v>
          </cell>
          <cell r="E75">
            <v>8517.241379310346</v>
          </cell>
          <cell r="F75">
            <v>52000</v>
          </cell>
          <cell r="G75">
            <v>0.5</v>
          </cell>
        </row>
        <row r="76">
          <cell r="B76" t="str">
            <v>BANDEJA CF54X600mm L 1m EZ  CM000401</v>
          </cell>
          <cell r="C76" t="str">
            <v>ML</v>
          </cell>
          <cell r="D76">
            <v>50431.034482758623</v>
          </cell>
          <cell r="E76">
            <v>9581.8965517241377</v>
          </cell>
          <cell r="F76">
            <v>58500</v>
          </cell>
          <cell r="G76">
            <v>4</v>
          </cell>
        </row>
        <row r="77">
          <cell r="B77" t="str">
            <v>BREAKER 3X100A  220 V,  25 KA INDUSTRIAL ABB, SIEMENS, EATON O MERLIN GERIN</v>
          </cell>
          <cell r="C77" t="str">
            <v>UN</v>
          </cell>
          <cell r="D77">
            <v>170280.1724137931</v>
          </cell>
          <cell r="E77">
            <v>32353.232758620688</v>
          </cell>
          <cell r="F77">
            <v>197525</v>
          </cell>
          <cell r="G77">
            <v>1.5</v>
          </cell>
        </row>
        <row r="78">
          <cell r="B78" t="str">
            <v>BREAKER 3X125A  220 V, 50 KA INDUSTRIAL ABB, SIEMENS, EATON O MERLIN GERIN</v>
          </cell>
          <cell r="C78" t="str">
            <v>UN</v>
          </cell>
          <cell r="D78">
            <v>365639.6551724138</v>
          </cell>
          <cell r="E78">
            <v>69471.534482758623</v>
          </cell>
          <cell r="F78">
            <v>424142</v>
          </cell>
          <cell r="G78">
            <v>2</v>
          </cell>
        </row>
        <row r="79">
          <cell r="B79" t="str">
            <v>BREAKER 3X150A  220 V,  50 KA INDUSTRIAL ABB, SIEMENS, EATON O MERLIN GERIN</v>
          </cell>
          <cell r="C79" t="str">
            <v>UN</v>
          </cell>
          <cell r="D79">
            <v>365639.6551724138</v>
          </cell>
          <cell r="E79">
            <v>69471.534482758623</v>
          </cell>
          <cell r="F79">
            <v>424142</v>
          </cell>
          <cell r="G79">
            <v>2</v>
          </cell>
        </row>
        <row r="80">
          <cell r="B80" t="str">
            <v>BREAKER 3X160A  220 V,  50 KA INDUSTRIAL ABB, SIEMENS, EATON O MERLIN GERIN</v>
          </cell>
          <cell r="C80" t="str">
            <v>UN</v>
          </cell>
          <cell r="D80">
            <v>365639.6551724138</v>
          </cell>
          <cell r="E80">
            <v>69471.534482758623</v>
          </cell>
          <cell r="F80">
            <v>424142</v>
          </cell>
          <cell r="G80">
            <v>2</v>
          </cell>
        </row>
        <row r="81">
          <cell r="B81" t="str">
            <v>BREAKER 3X175A  220 V,  50 KA INDUSTRIAL ABB, SIEMENS, EATON O MERLIN GERIN</v>
          </cell>
          <cell r="C81" t="str">
            <v>UN</v>
          </cell>
          <cell r="D81">
            <v>365639.6551724138</v>
          </cell>
          <cell r="E81">
            <v>69471.534482758623</v>
          </cell>
          <cell r="F81">
            <v>424142</v>
          </cell>
          <cell r="G81">
            <v>2</v>
          </cell>
        </row>
        <row r="82">
          <cell r="B82" t="str">
            <v>BREAKER 3X200A  220 V, 50 KA INDUSTRIAL ABB, SIEMENS, EATON O MERLIN GERIN</v>
          </cell>
          <cell r="C82" t="str">
            <v>UN</v>
          </cell>
          <cell r="D82">
            <v>365639.6551724138</v>
          </cell>
          <cell r="E82">
            <v>69471.534482758623</v>
          </cell>
          <cell r="F82">
            <v>424142</v>
          </cell>
          <cell r="G82">
            <v>2</v>
          </cell>
        </row>
        <row r="83">
          <cell r="B83" t="str">
            <v>BREAKER 3X15A 220 V, 25 KA INDUSTRIAL ABB, SIEMENS, EATON O MERLIN GERIN</v>
          </cell>
          <cell r="C83" t="str">
            <v>UN</v>
          </cell>
          <cell r="D83">
            <v>132660.3448275862</v>
          </cell>
          <cell r="E83">
            <v>25205.46551724138</v>
          </cell>
          <cell r="F83">
            <v>153886</v>
          </cell>
          <cell r="G83">
            <v>1.2</v>
          </cell>
        </row>
        <row r="84">
          <cell r="B84" t="str">
            <v>BREAKER 3X20A 220 V, 25 KA INDUSTRIAL ABB, SIEMENS, EATON O MERLIN GERIN</v>
          </cell>
          <cell r="C84" t="str">
            <v>UN</v>
          </cell>
          <cell r="D84">
            <v>132660.3448275862</v>
          </cell>
          <cell r="E84">
            <v>25205.46551724138</v>
          </cell>
          <cell r="F84">
            <v>153886</v>
          </cell>
          <cell r="G84">
            <v>1.2</v>
          </cell>
        </row>
        <row r="85">
          <cell r="B85" t="str">
            <v>BREAKER 3X225A  220 V, 50 KA INDUSTRIAL ABB, SIEMENS, EATON O MERLIN GERIN</v>
          </cell>
          <cell r="C85" t="str">
            <v>UN</v>
          </cell>
          <cell r="D85">
            <v>365639.6551724138</v>
          </cell>
          <cell r="E85">
            <v>69471.534482758623</v>
          </cell>
          <cell r="F85">
            <v>424142</v>
          </cell>
          <cell r="G85">
            <v>2</v>
          </cell>
        </row>
        <row r="86">
          <cell r="B86" t="str">
            <v>BREAKER 3X250A  220 V, 50 KA INDUSTRIAL ABB, SIEMENS, EATON O MERLIN GERIN</v>
          </cell>
          <cell r="C86" t="str">
            <v>UN</v>
          </cell>
          <cell r="D86">
            <v>457380.17241379316</v>
          </cell>
          <cell r="E86">
            <v>86902.232758620696</v>
          </cell>
          <cell r="F86">
            <v>530561</v>
          </cell>
          <cell r="G86">
            <v>2.2999999999999998</v>
          </cell>
        </row>
        <row r="87">
          <cell r="B87" t="str">
            <v>BREAKER 3X300A  220 V,  85 KA INDUSTRIAL ABB, SIEMENS, EATON O MERLIN GERIN</v>
          </cell>
          <cell r="C87" t="str">
            <v>UN</v>
          </cell>
          <cell r="D87">
            <v>605880.17241379316</v>
          </cell>
          <cell r="E87">
            <v>115117.2327586207</v>
          </cell>
          <cell r="F87">
            <v>702821</v>
          </cell>
          <cell r="G87">
            <v>2.5</v>
          </cell>
        </row>
        <row r="88">
          <cell r="B88" t="str">
            <v>BREAKER 3X30A   220 V, 25 KA INDUSTRIAL ABB, SIEMENS, EATON O MERLIN GERIN</v>
          </cell>
          <cell r="C88" t="str">
            <v>UN</v>
          </cell>
          <cell r="D88">
            <v>132660.3448275862</v>
          </cell>
          <cell r="E88">
            <v>25205.46551724138</v>
          </cell>
          <cell r="F88">
            <v>153886</v>
          </cell>
          <cell r="G88">
            <v>1.2</v>
          </cell>
        </row>
        <row r="89">
          <cell r="B89" t="str">
            <v>BREAKER 3X350A  220 V, 85 KA INDUSTRIAL ABB, SIEMENS, EATON O MERLIN GERIN</v>
          </cell>
          <cell r="C89" t="str">
            <v>UN</v>
          </cell>
          <cell r="D89">
            <v>605880.17241379316</v>
          </cell>
          <cell r="E89">
            <v>115117.2327586207</v>
          </cell>
          <cell r="F89">
            <v>702821</v>
          </cell>
          <cell r="G89">
            <v>2.5</v>
          </cell>
        </row>
        <row r="90">
          <cell r="B90" t="str">
            <v>BREAKER 3X400A  220 V, 85 KA INDUSTRIAL ABB, SIEMENS, EATON O MERLIN GERIN</v>
          </cell>
          <cell r="C90" t="str">
            <v>UN</v>
          </cell>
          <cell r="D90">
            <v>605880.17241379316</v>
          </cell>
          <cell r="E90">
            <v>115117.2327586207</v>
          </cell>
          <cell r="F90">
            <v>702821</v>
          </cell>
          <cell r="G90">
            <v>2.5</v>
          </cell>
        </row>
        <row r="91">
          <cell r="B91" t="str">
            <v>BREAKER 3X40A  220 V, 25 KA INDUSTRIAL ABB, SIEMENS, EATON O MERLIN GERIN</v>
          </cell>
          <cell r="C91" t="str">
            <v>UN</v>
          </cell>
          <cell r="D91">
            <v>132660.3448275862</v>
          </cell>
          <cell r="E91">
            <v>25205.46551724138</v>
          </cell>
          <cell r="F91">
            <v>153886</v>
          </cell>
          <cell r="G91">
            <v>1.2</v>
          </cell>
        </row>
        <row r="92">
          <cell r="B92" t="str">
            <v>BREAKER 3X500A  220 V, 85 KA INDUSTRIAL ABB, SIEMENS, EATON O MERLIN GERIN</v>
          </cell>
          <cell r="C92" t="str">
            <v>UN</v>
          </cell>
          <cell r="D92">
            <v>1716000.0000000002</v>
          </cell>
          <cell r="E92">
            <v>326040.00000000006</v>
          </cell>
          <cell r="F92">
            <v>1990560</v>
          </cell>
          <cell r="G92">
            <v>3</v>
          </cell>
        </row>
        <row r="93">
          <cell r="B93" t="str">
            <v>BREAKER 3X50A  220 V, 25 KA INDUSTRIAL ABB, SIEMENS, EATON O MERLIN GERIN</v>
          </cell>
          <cell r="C93" t="str">
            <v>UN</v>
          </cell>
          <cell r="D93">
            <v>132660.3448275862</v>
          </cell>
          <cell r="E93">
            <v>25205.46551724138</v>
          </cell>
          <cell r="F93">
            <v>153886</v>
          </cell>
          <cell r="G93">
            <v>1.2</v>
          </cell>
        </row>
        <row r="94">
          <cell r="B94" t="str">
            <v>BREAKER 3X60A 220 V,  25 KA INDUSTRIAL ABB, SIEMENS, EATON O MERLIN GERIN</v>
          </cell>
          <cell r="C94" t="str">
            <v>UN</v>
          </cell>
          <cell r="D94">
            <v>132660.3448275862</v>
          </cell>
          <cell r="E94">
            <v>25205.46551724138</v>
          </cell>
          <cell r="F94">
            <v>153886</v>
          </cell>
          <cell r="G94">
            <v>1.2</v>
          </cell>
        </row>
        <row r="95">
          <cell r="B95" t="str">
            <v>BREAKER 3X630A  220 V, 85 KA INDUSTRIAL ABB, SIEMENS, EATON O MERLIN GERIN</v>
          </cell>
          <cell r="C95" t="str">
            <v>UN</v>
          </cell>
          <cell r="D95">
            <v>1716000.0000000002</v>
          </cell>
          <cell r="E95">
            <v>326040.00000000006</v>
          </cell>
          <cell r="F95">
            <v>1990560</v>
          </cell>
          <cell r="G95">
            <v>3</v>
          </cell>
        </row>
        <row r="96">
          <cell r="B96" t="str">
            <v>BREAKER 3X70A  220 V, 25 KA INDUSTRIAL ABB, SIEMENS, EATON O MERLIN GERIN</v>
          </cell>
          <cell r="C96" t="str">
            <v>UN</v>
          </cell>
          <cell r="D96">
            <v>170280.1724137931</v>
          </cell>
          <cell r="E96">
            <v>32353.232758620688</v>
          </cell>
          <cell r="F96">
            <v>197525</v>
          </cell>
          <cell r="G96">
            <v>1.5</v>
          </cell>
        </row>
        <row r="97">
          <cell r="B97" t="str">
            <v>BREAKER 3X80A  220 V, 25 KA INDUSTRIAL ABB, SIEMENS, EATON O MERLIN GERIN</v>
          </cell>
          <cell r="C97" t="str">
            <v>UN</v>
          </cell>
          <cell r="D97">
            <v>170280.1724137931</v>
          </cell>
          <cell r="E97">
            <v>32353.232758620688</v>
          </cell>
          <cell r="F97">
            <v>197525</v>
          </cell>
          <cell r="G97">
            <v>1.5</v>
          </cell>
        </row>
        <row r="98">
          <cell r="B98" t="str">
            <v>Brecha, llenos, baldosa y acabados.</v>
          </cell>
          <cell r="D98">
            <v>60000</v>
          </cell>
          <cell r="E98">
            <v>11400</v>
          </cell>
        </row>
        <row r="99">
          <cell r="B99" t="str">
            <v>CABLE DESNUDO 1/0</v>
          </cell>
          <cell r="C99" t="str">
            <v>ML</v>
          </cell>
          <cell r="D99">
            <v>14155.172413793105</v>
          </cell>
          <cell r="E99">
            <v>2689.4827586206902</v>
          </cell>
          <cell r="F99">
            <v>16420</v>
          </cell>
          <cell r="G99">
            <v>0.49</v>
          </cell>
        </row>
        <row r="100">
          <cell r="B100" t="str">
            <v>CABLE DESNUDO 2/0</v>
          </cell>
          <cell r="C100" t="str">
            <v>ML</v>
          </cell>
          <cell r="D100">
            <v>25500</v>
          </cell>
          <cell r="E100">
            <v>4845</v>
          </cell>
          <cell r="F100">
            <v>20520</v>
          </cell>
          <cell r="G100">
            <v>0.62</v>
          </cell>
        </row>
        <row r="101">
          <cell r="B101" t="str">
            <v>CABLE DESNUDO 4/0</v>
          </cell>
          <cell r="C101" t="str">
            <v>ML</v>
          </cell>
          <cell r="D101">
            <v>41458.199999999997</v>
          </cell>
          <cell r="E101">
            <v>7877.058</v>
          </cell>
          <cell r="F101">
            <v>32150</v>
          </cell>
          <cell r="G101">
            <v>0.97</v>
          </cell>
        </row>
        <row r="102">
          <cell r="B102" t="str">
            <v>Cable desnudo cobre N°6 AWG</v>
          </cell>
          <cell r="C102" t="str">
            <v>ML</v>
          </cell>
          <cell r="D102">
            <v>5422.2</v>
          </cell>
          <cell r="E102">
            <v>1030.2180000000001</v>
          </cell>
          <cell r="F102">
            <v>4000</v>
          </cell>
          <cell r="G102">
            <v>0.121</v>
          </cell>
        </row>
        <row r="103">
          <cell r="B103" t="str">
            <v>CABLE DESNUDO No 2</v>
          </cell>
          <cell r="C103" t="str">
            <v>ML</v>
          </cell>
          <cell r="D103">
            <v>8814</v>
          </cell>
          <cell r="E103">
            <v>1674.66</v>
          </cell>
          <cell r="F103">
            <v>10488.66</v>
          </cell>
          <cell r="G103">
            <v>0.31</v>
          </cell>
        </row>
        <row r="104">
          <cell r="B104" t="str">
            <v>CABLE DESNUDO No 4</v>
          </cell>
          <cell r="C104" t="str">
            <v>ML</v>
          </cell>
          <cell r="D104">
            <v>8346.6</v>
          </cell>
          <cell r="E104">
            <v>1585.854</v>
          </cell>
          <cell r="F104">
            <v>6160</v>
          </cell>
          <cell r="G104">
            <v>0.192</v>
          </cell>
        </row>
        <row r="105">
          <cell r="B105" t="str">
            <v>CABLE DESNUDO No. 12AWG</v>
          </cell>
          <cell r="C105" t="str">
            <v>ML</v>
          </cell>
          <cell r="D105">
            <v>1300</v>
          </cell>
          <cell r="E105">
            <v>247</v>
          </cell>
          <cell r="F105">
            <v>1240</v>
          </cell>
          <cell r="G105">
            <v>2.9399999999999999E-2</v>
          </cell>
        </row>
        <row r="106">
          <cell r="B106" t="str">
            <v>CABLE DESNUDO No. 8AWG</v>
          </cell>
          <cell r="C106" t="str">
            <v>ML</v>
          </cell>
          <cell r="D106">
            <v>2275.8620689655172</v>
          </cell>
          <cell r="E106">
            <v>432.41379310344826</v>
          </cell>
          <cell r="F106">
            <v>2640</v>
          </cell>
          <cell r="G106">
            <v>7.5900000000000009E-2</v>
          </cell>
        </row>
        <row r="107">
          <cell r="B107" t="str">
            <v>CABLE ENCAUCHETADO ST-C 2x10</v>
          </cell>
          <cell r="C107" t="str">
            <v>ML</v>
          </cell>
          <cell r="D107">
            <v>6703.2</v>
          </cell>
          <cell r="E107">
            <v>1273.6079999999999</v>
          </cell>
          <cell r="F107">
            <v>4950</v>
          </cell>
          <cell r="G107">
            <v>0.21</v>
          </cell>
        </row>
        <row r="108">
          <cell r="B108" t="str">
            <v>CABLE ENCAUCHETADO ST-C 2x12</v>
          </cell>
          <cell r="C108" t="str">
            <v>ML</v>
          </cell>
          <cell r="D108">
            <v>4979.3999999999996</v>
          </cell>
          <cell r="E108">
            <v>946.0859999999999</v>
          </cell>
          <cell r="F108">
            <v>3670</v>
          </cell>
          <cell r="G108">
            <v>0.14299999999999999</v>
          </cell>
        </row>
        <row r="109">
          <cell r="B109" t="str">
            <v>CABLE ENCAUCHETADO ST-C 2x14</v>
          </cell>
          <cell r="C109" t="str">
            <v>ML</v>
          </cell>
          <cell r="D109">
            <v>3668.4</v>
          </cell>
          <cell r="E109">
            <v>696.99599999999998</v>
          </cell>
          <cell r="F109">
            <v>2700</v>
          </cell>
          <cell r="G109">
            <v>0.105</v>
          </cell>
        </row>
        <row r="110">
          <cell r="B110" t="str">
            <v>CABLE ENCAUCHETADO ST-C 2x16</v>
          </cell>
          <cell r="C110" t="str">
            <v>ML</v>
          </cell>
          <cell r="D110">
            <v>2308.1999999999998</v>
          </cell>
          <cell r="E110">
            <v>438.55799999999999</v>
          </cell>
          <cell r="F110">
            <v>1700</v>
          </cell>
          <cell r="G110">
            <v>0.1</v>
          </cell>
        </row>
        <row r="111">
          <cell r="B111" t="str">
            <v>CABLE ENCAUCHETADO ST-C 2x18</v>
          </cell>
          <cell r="C111" t="str">
            <v>ML</v>
          </cell>
          <cell r="D111">
            <v>1704</v>
          </cell>
          <cell r="E111">
            <v>323.76</v>
          </cell>
          <cell r="F111">
            <v>1250</v>
          </cell>
          <cell r="G111">
            <v>0.09</v>
          </cell>
        </row>
        <row r="112">
          <cell r="B112" t="str">
            <v>CABLE ENCAUCHETADO ST-C 3x10</v>
          </cell>
          <cell r="C112" t="str">
            <v>ML</v>
          </cell>
          <cell r="D112">
            <v>8523.6</v>
          </cell>
          <cell r="E112">
            <v>1619.4840000000002</v>
          </cell>
          <cell r="F112">
            <v>6280</v>
          </cell>
          <cell r="G112">
            <v>0.26500000000000001</v>
          </cell>
        </row>
        <row r="113">
          <cell r="B113" t="str">
            <v>CABLE ENCAUCHETADO ST-C 3x12</v>
          </cell>
          <cell r="C113" t="str">
            <v>ML</v>
          </cell>
          <cell r="D113">
            <v>4640</v>
          </cell>
          <cell r="E113">
            <v>881.6</v>
          </cell>
          <cell r="F113">
            <v>4640</v>
          </cell>
          <cell r="G113">
            <v>0.17799999999999999</v>
          </cell>
        </row>
        <row r="114">
          <cell r="B114" t="str">
            <v>CABLE ENCAUCHETADO ST-C 3x14</v>
          </cell>
          <cell r="C114" t="str">
            <v>ML</v>
          </cell>
          <cell r="D114">
            <v>4491.6000000000004</v>
          </cell>
          <cell r="E114">
            <v>853.40400000000011</v>
          </cell>
          <cell r="F114">
            <v>3320</v>
          </cell>
          <cell r="G114">
            <v>0.129</v>
          </cell>
        </row>
        <row r="115">
          <cell r="B115" t="str">
            <v>CABLE ENCAUCHETADO ST-C 3x16</v>
          </cell>
          <cell r="C115" t="str">
            <v>ML</v>
          </cell>
          <cell r="D115">
            <v>1998.8</v>
          </cell>
          <cell r="E115">
            <v>379.77199999999999</v>
          </cell>
          <cell r="F115">
            <v>2210</v>
          </cell>
          <cell r="G115">
            <v>0.12</v>
          </cell>
        </row>
        <row r="116">
          <cell r="B116" t="str">
            <v>CABLE ENCAUCHETADO ST-C 3x18</v>
          </cell>
          <cell r="C116" t="str">
            <v>ML</v>
          </cell>
          <cell r="D116">
            <v>2308.8000000000002</v>
          </cell>
          <cell r="E116">
            <v>438.67200000000003</v>
          </cell>
          <cell r="F116">
            <v>1700</v>
          </cell>
          <cell r="G116">
            <v>0.12</v>
          </cell>
        </row>
        <row r="117">
          <cell r="B117" t="str">
            <v>CABLE ENCAUCHETADO ST-C 3x8</v>
          </cell>
          <cell r="C117" t="str">
            <v>ML</v>
          </cell>
          <cell r="D117">
            <v>13897.8</v>
          </cell>
          <cell r="E117">
            <v>2640.5819999999999</v>
          </cell>
          <cell r="F117">
            <v>10230</v>
          </cell>
          <cell r="G117">
            <v>0.443</v>
          </cell>
        </row>
        <row r="118">
          <cell r="B118" t="str">
            <v>CABLE ENCAUCHETADO ST-C 4x10</v>
          </cell>
          <cell r="C118" t="str">
            <v>ML</v>
          </cell>
          <cell r="D118">
            <v>10255.799999999999</v>
          </cell>
          <cell r="E118">
            <v>1948.6019999999999</v>
          </cell>
          <cell r="F118">
            <v>7550</v>
          </cell>
          <cell r="G118">
            <v>0.33</v>
          </cell>
        </row>
        <row r="119">
          <cell r="B119" t="str">
            <v>CABLE ENCAUCHETADO ST-C 4x12</v>
          </cell>
          <cell r="C119" t="str">
            <v>ML</v>
          </cell>
          <cell r="D119">
            <v>7481.4</v>
          </cell>
          <cell r="E119">
            <v>1421.4659999999999</v>
          </cell>
          <cell r="F119">
            <v>5500</v>
          </cell>
          <cell r="G119">
            <v>0.22</v>
          </cell>
        </row>
        <row r="120">
          <cell r="B120" t="str">
            <v>CABLE ENCAUCHETADO ST-C 4x14</v>
          </cell>
          <cell r="C120" t="str">
            <v>ML</v>
          </cell>
          <cell r="D120">
            <v>5365.8</v>
          </cell>
          <cell r="E120">
            <v>1019.5020000000001</v>
          </cell>
          <cell r="F120">
            <v>3950</v>
          </cell>
          <cell r="G120">
            <v>0.157</v>
          </cell>
        </row>
        <row r="121">
          <cell r="B121" t="str">
            <v>CABLE ENCAUCHETADO ST-C 4x16</v>
          </cell>
          <cell r="C121" t="str">
            <v>ML</v>
          </cell>
          <cell r="D121">
            <v>2232.7586206896553</v>
          </cell>
          <cell r="E121">
            <v>424.22413793103453</v>
          </cell>
          <cell r="F121">
            <v>2590</v>
          </cell>
          <cell r="G121">
            <v>9.8000000000000004E-2</v>
          </cell>
        </row>
        <row r="122">
          <cell r="B122" t="str">
            <v>CABLE ENCAUCHETADO ST-C 4x18</v>
          </cell>
          <cell r="C122" t="str">
            <v>ML</v>
          </cell>
          <cell r="D122">
            <v>2941.8</v>
          </cell>
          <cell r="E122">
            <v>558.94200000000001</v>
          </cell>
          <cell r="F122">
            <v>2160</v>
          </cell>
          <cell r="G122">
            <v>0.1</v>
          </cell>
        </row>
        <row r="123">
          <cell r="B123" t="str">
            <v>CABLE ENCAUCHETADO ST-C 4x6</v>
          </cell>
          <cell r="C123" t="str">
            <v>ML</v>
          </cell>
          <cell r="D123">
            <v>27948</v>
          </cell>
          <cell r="E123">
            <v>5310.12</v>
          </cell>
          <cell r="F123">
            <v>20500</v>
          </cell>
          <cell r="G123">
            <v>0.78500000000000003</v>
          </cell>
        </row>
        <row r="124">
          <cell r="B124" t="str">
            <v>CABLE ENCAUCHETADO ST-C 4x8</v>
          </cell>
          <cell r="C124" t="str">
            <v>ML</v>
          </cell>
          <cell r="D124">
            <v>18046.8</v>
          </cell>
          <cell r="E124">
            <v>3428.8919999999998</v>
          </cell>
          <cell r="F124">
            <v>13200</v>
          </cell>
          <cell r="G124">
            <v>0.54800000000000004</v>
          </cell>
        </row>
        <row r="125">
          <cell r="B125" t="str">
            <v>CABLE ENCAUCHETADO ST-C 5x10</v>
          </cell>
          <cell r="C125" t="str">
            <v>ML</v>
          </cell>
          <cell r="D125">
            <v>18333.699999999997</v>
          </cell>
          <cell r="E125">
            <v>3483.4029999999993</v>
          </cell>
          <cell r="F125">
            <v>9440</v>
          </cell>
          <cell r="G125">
            <v>0.41299999999999998</v>
          </cell>
        </row>
        <row r="126">
          <cell r="B126" t="str">
            <v>CABLE ENCAUCHETADO ST-C 5x12</v>
          </cell>
          <cell r="C126" t="str">
            <v>ML</v>
          </cell>
          <cell r="D126">
            <v>13584.199999999999</v>
          </cell>
          <cell r="E126">
            <v>2580.998</v>
          </cell>
          <cell r="F126">
            <v>6880</v>
          </cell>
          <cell r="G126">
            <v>0.27500000000000002</v>
          </cell>
        </row>
        <row r="127">
          <cell r="B127" t="str">
            <v>CABLE THHN-THWN 1/0</v>
          </cell>
          <cell r="C127" t="str">
            <v>ML</v>
          </cell>
          <cell r="D127">
            <v>22274.400000000001</v>
          </cell>
          <cell r="E127">
            <v>4232.1360000000004</v>
          </cell>
          <cell r="F127">
            <v>16420</v>
          </cell>
          <cell r="G127">
            <v>0.55600000000000005</v>
          </cell>
        </row>
        <row r="128">
          <cell r="B128" t="str">
            <v>CABLE THHN-THWN 10</v>
          </cell>
          <cell r="C128" t="str">
            <v>ML</v>
          </cell>
          <cell r="D128">
            <v>1880</v>
          </cell>
          <cell r="E128">
            <v>357.2</v>
          </cell>
          <cell r="F128">
            <v>1880</v>
          </cell>
          <cell r="G128">
            <v>5.8000000000000003E-2</v>
          </cell>
        </row>
        <row r="129">
          <cell r="B129" t="str">
            <v>CABLE THHN-THWN 12</v>
          </cell>
          <cell r="C129" t="str">
            <v>ML</v>
          </cell>
          <cell r="D129">
            <v>1300</v>
          </cell>
          <cell r="E129">
            <v>247</v>
          </cell>
          <cell r="F129">
            <v>1300</v>
          </cell>
          <cell r="G129">
            <v>3.6999999999999998E-2</v>
          </cell>
        </row>
        <row r="130">
          <cell r="B130" t="str">
            <v>CABLE THHN-THWN 14</v>
          </cell>
          <cell r="C130" t="str">
            <v>ML</v>
          </cell>
          <cell r="D130">
            <v>1234.2</v>
          </cell>
          <cell r="E130">
            <v>234.49800000000002</v>
          </cell>
          <cell r="F130">
            <v>910</v>
          </cell>
          <cell r="G130">
            <v>2.4500000000000001E-2</v>
          </cell>
        </row>
        <row r="131">
          <cell r="B131" t="str">
            <v>CABLE THHN-THWN 2</v>
          </cell>
          <cell r="C131" t="str">
            <v>ML</v>
          </cell>
          <cell r="E131">
            <v>0</v>
          </cell>
          <cell r="F131">
            <v>9244</v>
          </cell>
          <cell r="G131">
            <v>0.35599999999999998</v>
          </cell>
        </row>
        <row r="132">
          <cell r="B132" t="str">
            <v>CABLE THHN-THWN 2/0</v>
          </cell>
          <cell r="C132" t="str">
            <v>ML</v>
          </cell>
          <cell r="D132">
            <v>27849.599999999999</v>
          </cell>
          <cell r="E132">
            <v>5291.424</v>
          </cell>
          <cell r="F132">
            <v>20520</v>
          </cell>
          <cell r="G132">
            <v>0.69099999999999995</v>
          </cell>
        </row>
        <row r="133">
          <cell r="B133" t="str">
            <v>CABLE THHN-THWN 4</v>
          </cell>
          <cell r="C133" t="str">
            <v>ML</v>
          </cell>
          <cell r="D133">
            <v>8787.6</v>
          </cell>
          <cell r="E133">
            <v>1669.644</v>
          </cell>
          <cell r="F133">
            <v>6480</v>
          </cell>
          <cell r="G133">
            <v>0.23200000000000001</v>
          </cell>
        </row>
        <row r="134">
          <cell r="B134" t="str">
            <v>CABLE THHN-THWN 4/0</v>
          </cell>
          <cell r="C134" t="str">
            <v>ML</v>
          </cell>
          <cell r="E134">
            <v>0</v>
          </cell>
          <cell r="F134">
            <v>29580</v>
          </cell>
          <cell r="G134">
            <v>1.0720000000000001</v>
          </cell>
        </row>
        <row r="135">
          <cell r="B135" t="str">
            <v>CABLE THHN-THWN 6</v>
          </cell>
          <cell r="C135" t="str">
            <v>ML</v>
          </cell>
          <cell r="D135">
            <v>5700.6</v>
          </cell>
          <cell r="E135">
            <v>1083.114</v>
          </cell>
          <cell r="F135">
            <v>4200</v>
          </cell>
          <cell r="G135">
            <v>0.14499999999999999</v>
          </cell>
        </row>
        <row r="136">
          <cell r="B136" t="str">
            <v>CABLE THHN-THWN 8</v>
          </cell>
          <cell r="C136" t="str">
            <v>ML</v>
          </cell>
          <cell r="D136">
            <v>3699</v>
          </cell>
          <cell r="E136">
            <v>702.81000000000006</v>
          </cell>
          <cell r="F136">
            <v>2720</v>
          </cell>
          <cell r="G136">
            <v>9.6000000000000002E-2</v>
          </cell>
        </row>
        <row r="137">
          <cell r="B137" t="str">
            <v>CAJA EMPALME 13x13x8</v>
          </cell>
          <cell r="C137" t="str">
            <v>UN</v>
          </cell>
          <cell r="D137">
            <v>7450</v>
          </cell>
          <cell r="E137">
            <v>1415.5</v>
          </cell>
          <cell r="F137">
            <v>8642</v>
          </cell>
          <cell r="G137">
            <v>0.25</v>
          </cell>
        </row>
        <row r="138">
          <cell r="B138" t="str">
            <v>CAJA EMPALME 15x15x10 C/BISAGRA TROQ</v>
          </cell>
          <cell r="C138" t="str">
            <v>UN</v>
          </cell>
          <cell r="D138">
            <v>9343.24</v>
          </cell>
          <cell r="E138">
            <v>1775.2156</v>
          </cell>
          <cell r="F138">
            <v>10838.16</v>
          </cell>
          <cell r="G138">
            <v>0.28999999999999998</v>
          </cell>
        </row>
        <row r="139">
          <cell r="B139" t="str">
            <v>CAJA EMPALME 20x20x10 C/BISAGRA TROQ</v>
          </cell>
          <cell r="C139" t="str">
            <v>UN</v>
          </cell>
          <cell r="D139">
            <v>13004.8</v>
          </cell>
          <cell r="E139">
            <v>2470.9119999999998</v>
          </cell>
          <cell r="F139">
            <v>15085.55</v>
          </cell>
          <cell r="G139">
            <v>0.4</v>
          </cell>
        </row>
        <row r="140">
          <cell r="B140" t="str">
            <v>CAJA EMPALME 20x20x15 C/BISAGRA TROQ</v>
          </cell>
          <cell r="C140" t="str">
            <v>UN</v>
          </cell>
          <cell r="D140">
            <v>18181.439999999999</v>
          </cell>
          <cell r="E140">
            <v>3454.4735999999998</v>
          </cell>
          <cell r="F140">
            <v>21090.47</v>
          </cell>
          <cell r="G140">
            <v>0.5</v>
          </cell>
        </row>
        <row r="141">
          <cell r="B141" t="str">
            <v>CAJA EMPALME 25x25x10 C/BISAGRA TROQ</v>
          </cell>
          <cell r="C141" t="str">
            <v>UN</v>
          </cell>
          <cell r="D141">
            <v>22095.5</v>
          </cell>
          <cell r="E141">
            <v>4198.1450000000004</v>
          </cell>
          <cell r="F141">
            <v>25630.78</v>
          </cell>
          <cell r="G141">
            <v>0.625</v>
          </cell>
        </row>
        <row r="142">
          <cell r="B142" t="str">
            <v>CAJA EMPALME 30x30x10</v>
          </cell>
          <cell r="C142" t="str">
            <v>UN</v>
          </cell>
          <cell r="D142">
            <v>26767.119999999999</v>
          </cell>
          <cell r="E142">
            <v>5085.7528000000002</v>
          </cell>
          <cell r="F142">
            <v>31049.86</v>
          </cell>
          <cell r="G142">
            <v>0.8</v>
          </cell>
        </row>
        <row r="143">
          <cell r="B143" t="str">
            <v>CAJA EMPALME 30x30x15</v>
          </cell>
          <cell r="C143" t="str">
            <v>UN</v>
          </cell>
          <cell r="D143">
            <v>28282.240000000002</v>
          </cell>
          <cell r="E143">
            <v>5373.6256000000003</v>
          </cell>
          <cell r="F143">
            <v>32807.74</v>
          </cell>
          <cell r="G143">
            <v>0.9</v>
          </cell>
        </row>
        <row r="144">
          <cell r="B144" t="str">
            <v>CAJA EMPALME 40x40x15</v>
          </cell>
          <cell r="C144" t="str">
            <v>UN</v>
          </cell>
          <cell r="D144">
            <v>39393.120000000003</v>
          </cell>
          <cell r="E144">
            <v>7484.6928000000007</v>
          </cell>
          <cell r="F144">
            <v>45696.02</v>
          </cell>
          <cell r="G144">
            <v>1.2</v>
          </cell>
        </row>
        <row r="145">
          <cell r="B145" t="str">
            <v>CAJA METALICA 12x12x5 cm GRIS TEXTURIZADO.</v>
          </cell>
          <cell r="C145" t="str">
            <v>UN</v>
          </cell>
          <cell r="D145">
            <v>5603.4482758620697</v>
          </cell>
          <cell r="E145">
            <v>1064.6551724137933</v>
          </cell>
          <cell r="F145">
            <v>6500</v>
          </cell>
          <cell r="G145">
            <v>0.55000000000000004</v>
          </cell>
        </row>
        <row r="146">
          <cell r="B146" t="str">
            <v>CAJA PRIMARIA 15 KVA 20 KA</v>
          </cell>
          <cell r="D146">
            <v>220486.11111111112</v>
          </cell>
          <cell r="E146">
            <v>41892.361111111117</v>
          </cell>
        </row>
        <row r="147">
          <cell r="B147" t="str">
            <v>CAJA PVC 2''x4"</v>
          </cell>
          <cell r="C147" t="str">
            <v>UN</v>
          </cell>
          <cell r="D147">
            <v>862.06896551724139</v>
          </cell>
          <cell r="E147">
            <v>163.79310344827587</v>
          </cell>
          <cell r="F147">
            <v>1000</v>
          </cell>
          <cell r="G147">
            <v>0.15</v>
          </cell>
        </row>
        <row r="148">
          <cell r="B148" t="str">
            <v>CAJA PVC 4''x4"</v>
          </cell>
          <cell r="C148" t="str">
            <v>UN</v>
          </cell>
          <cell r="D148">
            <v>1034.4827586206898</v>
          </cell>
          <cell r="E148">
            <v>196.55172413793105</v>
          </cell>
          <cell r="F148">
            <v>1200</v>
          </cell>
          <cell r="G148">
            <v>0.25</v>
          </cell>
        </row>
        <row r="149">
          <cell r="B149" t="str">
            <v>TAPAFLUX PVC</v>
          </cell>
          <cell r="C149" t="str">
            <v>UN</v>
          </cell>
          <cell r="D149">
            <v>517.24137931034488</v>
          </cell>
          <cell r="E149">
            <v>98.275862068965523</v>
          </cell>
          <cell r="F149">
            <v>600</v>
          </cell>
          <cell r="G149">
            <v>0.05</v>
          </cell>
        </row>
        <row r="150">
          <cell r="B150" t="str">
            <v>CAJA RAWELT 2x4 2 SALIDAS DE 1"</v>
          </cell>
          <cell r="C150" t="str">
            <v>UN</v>
          </cell>
          <cell r="D150">
            <v>11685.28</v>
          </cell>
          <cell r="E150">
            <v>2220.2031999999999</v>
          </cell>
          <cell r="F150">
            <v>13554.92</v>
          </cell>
          <cell r="G150">
            <v>0.15</v>
          </cell>
        </row>
        <row r="151">
          <cell r="B151" t="str">
            <v>CAJA RAWELT 2x4 2 SALIDAS DE 3/4</v>
          </cell>
          <cell r="C151" t="str">
            <v>UN</v>
          </cell>
          <cell r="D151">
            <v>7237.0689655172418</v>
          </cell>
          <cell r="E151">
            <v>1375.043103448276</v>
          </cell>
          <cell r="F151">
            <v>8395</v>
          </cell>
          <cell r="G151">
            <v>0.5</v>
          </cell>
        </row>
        <row r="152">
          <cell r="B152" t="str">
            <v>CAJA RAWELT 2x4 3 SALIDAS DE 1"</v>
          </cell>
          <cell r="C152" t="str">
            <v>UN</v>
          </cell>
          <cell r="D152">
            <v>11685.28</v>
          </cell>
          <cell r="E152">
            <v>2220.2031999999999</v>
          </cell>
          <cell r="F152">
            <v>13554.92</v>
          </cell>
          <cell r="G152">
            <v>0.15</v>
          </cell>
        </row>
        <row r="153">
          <cell r="B153" t="str">
            <v>CAJA RAWELT 2x4 3 SALIDAS DE 1/2</v>
          </cell>
          <cell r="D153">
            <v>9888.15</v>
          </cell>
          <cell r="E153">
            <v>1878.7484999999999</v>
          </cell>
          <cell r="F153">
            <v>11470.25</v>
          </cell>
          <cell r="G153">
            <v>0.15</v>
          </cell>
        </row>
        <row r="154">
          <cell r="B154" t="str">
            <v>CAJA RAWELT 2x4 3 SALIDAS DE 3/4</v>
          </cell>
          <cell r="D154">
            <v>11236.75</v>
          </cell>
          <cell r="E154">
            <v>2134.9825000000001</v>
          </cell>
          <cell r="F154">
            <v>13034.63</v>
          </cell>
          <cell r="G154">
            <v>0.15</v>
          </cell>
        </row>
        <row r="155">
          <cell r="B155" t="str">
            <v>CAJA RAWELT 2x4 4 SALIDAS DE 1"</v>
          </cell>
          <cell r="D155">
            <v>11685.28</v>
          </cell>
          <cell r="E155">
            <v>2220.2031999999999</v>
          </cell>
          <cell r="F155">
            <v>13554.92</v>
          </cell>
          <cell r="G155">
            <v>0.15</v>
          </cell>
        </row>
        <row r="156">
          <cell r="B156" t="str">
            <v>CAJA RAWELT 2x4 4 SALIDAS DE 1/2</v>
          </cell>
          <cell r="D156">
            <v>10212.9</v>
          </cell>
          <cell r="E156">
            <v>1940.451</v>
          </cell>
          <cell r="F156">
            <v>11846.96</v>
          </cell>
          <cell r="G156">
            <v>0.15</v>
          </cell>
        </row>
        <row r="157">
          <cell r="B157" t="str">
            <v>CAJA RAWELT 2x4 4 SALIDAS DE 3/4</v>
          </cell>
          <cell r="D157">
            <v>10040.620000000001</v>
          </cell>
          <cell r="E157">
            <v>1907.7178000000001</v>
          </cell>
          <cell r="F157">
            <v>11647.12</v>
          </cell>
          <cell r="G157">
            <v>0.15</v>
          </cell>
        </row>
        <row r="158">
          <cell r="B158" t="str">
            <v>CAJA RAWELT 4x4 2 SALIDAS DE 1/2</v>
          </cell>
          <cell r="D158">
            <v>19417.560000000001</v>
          </cell>
          <cell r="E158">
            <v>3689.3364000000001</v>
          </cell>
          <cell r="F158">
            <v>22524.37</v>
          </cell>
          <cell r="G158">
            <v>0.3</v>
          </cell>
        </row>
        <row r="159">
          <cell r="B159" t="str">
            <v>CAJA RAWELT 4x4 3 SALIDAS DE 1/2</v>
          </cell>
          <cell r="D159">
            <v>19417.560000000001</v>
          </cell>
          <cell r="E159">
            <v>3689.3364000000001</v>
          </cell>
          <cell r="F159">
            <v>22524.37</v>
          </cell>
          <cell r="G159">
            <v>0.3</v>
          </cell>
        </row>
        <row r="160">
          <cell r="B160" t="str">
            <v>CAJA RAWELT 4x4 3 SALIDAS DE 3/4</v>
          </cell>
          <cell r="D160">
            <v>19821.64</v>
          </cell>
          <cell r="E160">
            <v>3766.1115999999997</v>
          </cell>
          <cell r="F160">
            <v>22993.1</v>
          </cell>
          <cell r="G160">
            <v>0.3</v>
          </cell>
        </row>
        <row r="161">
          <cell r="B161" t="str">
            <v>CAJA RAWELT 4x4 4 SALIDAS DE 1/2</v>
          </cell>
          <cell r="D161">
            <v>19416.900000000001</v>
          </cell>
          <cell r="E161">
            <v>3689.2110000000002</v>
          </cell>
          <cell r="F161">
            <v>22523.599999999999</v>
          </cell>
          <cell r="G161">
            <v>0.3</v>
          </cell>
        </row>
        <row r="162">
          <cell r="B162" t="str">
            <v>CAJA RAWELT 4x4 4 SALIDAS DE 3/4</v>
          </cell>
          <cell r="D162">
            <v>19821.64</v>
          </cell>
          <cell r="E162">
            <v>3766.1115999999997</v>
          </cell>
          <cell r="F162">
            <v>22993.1</v>
          </cell>
          <cell r="G162">
            <v>0.3</v>
          </cell>
        </row>
        <row r="163">
          <cell r="B163" t="str">
            <v>CANALETA 12x5CM x2.4m</v>
          </cell>
          <cell r="C163" t="str">
            <v>ML</v>
          </cell>
          <cell r="D163">
            <v>52206.896551724145</v>
          </cell>
          <cell r="E163">
            <v>9919.310344827587</v>
          </cell>
          <cell r="F163">
            <v>60560</v>
          </cell>
          <cell r="G163">
            <v>8.5</v>
          </cell>
        </row>
        <row r="164">
          <cell r="B164" t="str">
            <v>CANALETA 4x4CM</v>
          </cell>
          <cell r="D164">
            <v>20000</v>
          </cell>
          <cell r="E164">
            <v>3800</v>
          </cell>
        </row>
        <row r="165">
          <cell r="B165" t="str">
            <v>Chazos y/o RL metálicos 3/8"</v>
          </cell>
          <cell r="C165" t="str">
            <v>UN</v>
          </cell>
          <cell r="D165">
            <v>544.82758620689663</v>
          </cell>
          <cell r="E165">
            <v>103.51724137931036</v>
          </cell>
          <cell r="F165">
            <v>632</v>
          </cell>
          <cell r="G165">
            <v>0.1</v>
          </cell>
        </row>
        <row r="166">
          <cell r="B166" t="str">
            <v>Esparrago 3/8'' Galvanizado en Caliente</v>
          </cell>
          <cell r="C166" t="str">
            <v>ML</v>
          </cell>
          <cell r="D166">
            <v>3413.7931034482763</v>
          </cell>
          <cell r="E166">
            <v>648.62068965517255</v>
          </cell>
          <cell r="F166">
            <v>3960</v>
          </cell>
          <cell r="G166">
            <v>1</v>
          </cell>
        </row>
        <row r="167">
          <cell r="B167" t="str">
            <v>Tuerca 3/8'' Hexagonal Galvanizada en Caliente</v>
          </cell>
          <cell r="C167" t="str">
            <v>UN</v>
          </cell>
          <cell r="D167">
            <v>136.20689655172416</v>
          </cell>
          <cell r="E167">
            <v>25.879310344827591</v>
          </cell>
          <cell r="F167">
            <v>158</v>
          </cell>
          <cell r="G167">
            <v>0.05</v>
          </cell>
        </row>
        <row r="168">
          <cell r="B168" t="str">
            <v>Arandela 3/8'' Galvanizada en Caliente</v>
          </cell>
          <cell r="C168" t="str">
            <v>UN</v>
          </cell>
          <cell r="D168">
            <v>137.06896551724139</v>
          </cell>
          <cell r="E168">
            <v>26.043103448275865</v>
          </cell>
          <cell r="F168">
            <v>159</v>
          </cell>
          <cell r="G168">
            <v>0.05</v>
          </cell>
        </row>
        <row r="169">
          <cell r="B169" t="str">
            <v>Clavija  NEMA L14-30P</v>
          </cell>
          <cell r="D169">
            <v>48000</v>
          </cell>
          <cell r="E169">
            <v>9120</v>
          </cell>
        </row>
        <row r="170">
          <cell r="B170" t="str">
            <v>CLAVIJA 2 POLOS 125V NEMA L5-15-20 media vuelta</v>
          </cell>
          <cell r="D170">
            <v>35600</v>
          </cell>
          <cell r="E170">
            <v>6764</v>
          </cell>
        </row>
        <row r="171">
          <cell r="B171" t="str">
            <v>CLAVIJA 3 POLOS 250V NEMA 15-15R</v>
          </cell>
          <cell r="D171">
            <v>35800</v>
          </cell>
          <cell r="E171">
            <v>6802</v>
          </cell>
        </row>
        <row r="172">
          <cell r="B172" t="str">
            <v>CLAVIJA 3 POLOS 250V NEMA 6-20P</v>
          </cell>
          <cell r="C172" t="str">
            <v>UN</v>
          </cell>
          <cell r="D172">
            <v>10086.206896551725</v>
          </cell>
          <cell r="E172">
            <v>1916.3793103448277</v>
          </cell>
          <cell r="F172">
            <v>11700</v>
          </cell>
          <cell r="G172">
            <v>0.25</v>
          </cell>
        </row>
        <row r="173">
          <cell r="B173" t="str">
            <v>CLIP FASLOCK S DC   CM558347</v>
          </cell>
          <cell r="C173" t="str">
            <v>UN</v>
          </cell>
          <cell r="D173">
            <v>2417.3275862068967</v>
          </cell>
          <cell r="E173">
            <v>459.29224137931038</v>
          </cell>
          <cell r="F173">
            <v>2804.1</v>
          </cell>
          <cell r="G173">
            <v>1.2E-2</v>
          </cell>
        </row>
        <row r="174">
          <cell r="B174" t="str">
            <v>CLIP FASLOCK S GS   CM558340</v>
          </cell>
          <cell r="C174" t="str">
            <v>UN</v>
          </cell>
          <cell r="D174">
            <v>1906.293103448276</v>
          </cell>
          <cell r="E174">
            <v>362.19568965517243</v>
          </cell>
          <cell r="F174">
            <v>2211.3000000000002</v>
          </cell>
          <cell r="G174">
            <v>1.2E-2</v>
          </cell>
        </row>
        <row r="175">
          <cell r="B175" t="str">
            <v>CONECTOR 3M AUTODESFORRE 560 AZUL</v>
          </cell>
          <cell r="D175">
            <v>437</v>
          </cell>
          <cell r="E175">
            <v>83.03</v>
          </cell>
        </row>
        <row r="176">
          <cell r="B176" t="str">
            <v>CONECTOR 3M AUTODESFORRE 562 AMARILL</v>
          </cell>
          <cell r="D176">
            <v>624</v>
          </cell>
          <cell r="E176">
            <v>118.56</v>
          </cell>
        </row>
        <row r="177">
          <cell r="B177" t="str">
            <v>Conector a la bandeja portacables del cable de puesta a tierra..</v>
          </cell>
          <cell r="D177">
            <v>5000</v>
          </cell>
          <cell r="E177">
            <v>950</v>
          </cell>
        </row>
        <row r="178">
          <cell r="B178" t="str">
            <v>CONECTOR RECTO 1" USA COOPEX</v>
          </cell>
          <cell r="D178">
            <v>4743.0555555555557</v>
          </cell>
          <cell r="E178">
            <v>901.18055555555554</v>
          </cell>
        </row>
        <row r="179">
          <cell r="B179" t="str">
            <v>CONECTOR RESORTE AZUL 12-16</v>
          </cell>
          <cell r="D179">
            <v>1900</v>
          </cell>
          <cell r="E179">
            <v>361</v>
          </cell>
        </row>
        <row r="180">
          <cell r="B180" t="str">
            <v>CONECTOR RESORTE AZUL/GRIS 14-6 3M</v>
          </cell>
          <cell r="D180">
            <v>855</v>
          </cell>
          <cell r="E180">
            <v>162.44999999999999</v>
          </cell>
        </row>
        <row r="181">
          <cell r="B181" t="str">
            <v>CONECTOR RESORTE NAR/AZUL 22-12 3M</v>
          </cell>
          <cell r="D181">
            <v>356</v>
          </cell>
          <cell r="E181">
            <v>67.64</v>
          </cell>
        </row>
        <row r="182">
          <cell r="B182" t="str">
            <v>CONECTOR RESORTE ROJO/AMA 16-10 3M</v>
          </cell>
          <cell r="C182" t="str">
            <v>UN</v>
          </cell>
          <cell r="D182">
            <v>552.58620689655174</v>
          </cell>
          <cell r="E182">
            <v>104.99137931034483</v>
          </cell>
          <cell r="F182">
            <v>641</v>
          </cell>
          <cell r="G182">
            <v>0.03</v>
          </cell>
        </row>
        <row r="183">
          <cell r="B183" t="str">
            <v>CONECTOR TIERRA GRIFEQUIP  CM585327</v>
          </cell>
          <cell r="C183" t="str">
            <v>UN</v>
          </cell>
          <cell r="D183">
            <v>12439.655172413793</v>
          </cell>
          <cell r="E183">
            <v>2363.5344827586209</v>
          </cell>
          <cell r="F183">
            <v>14430</v>
          </cell>
          <cell r="G183">
            <v>0.15</v>
          </cell>
        </row>
        <row r="184">
          <cell r="B184" t="str">
            <v>CORAZA METÁLICA AMERICANA 1"</v>
          </cell>
          <cell r="D184">
            <v>5870</v>
          </cell>
          <cell r="E184">
            <v>1115.3</v>
          </cell>
        </row>
        <row r="185">
          <cell r="B185" t="str">
            <v>DPS 42120-001 DE LEVITON, TIPO B, 2F, 4H</v>
          </cell>
          <cell r="D185">
            <v>1600000</v>
          </cell>
          <cell r="E185">
            <v>304000</v>
          </cell>
        </row>
        <row r="186">
          <cell r="B186" t="str">
            <v>DPS 52120-M2 DE LEVITON, TIPO C, 2F, 4H</v>
          </cell>
          <cell r="D186">
            <v>2100000</v>
          </cell>
          <cell r="E186">
            <v>399000</v>
          </cell>
        </row>
        <row r="187">
          <cell r="B187" t="str">
            <v>DPS 5280 DE LEVITON, TIPO A, 1F, 3H, TOMA DOBLE CON CLAVIJA INCLUIDA</v>
          </cell>
          <cell r="D187">
            <v>85000</v>
          </cell>
          <cell r="E187">
            <v>16150</v>
          </cell>
        </row>
        <row r="188">
          <cell r="B188" t="str">
            <v>DPS tipo panel Categoria 2 o clase B), 2 fases, 120/240 Vac WYE, 4 modos de protección  220 Vac. Referencia 32120-DY3 de leviton o equivalente</v>
          </cell>
          <cell r="D188">
            <v>1438000</v>
          </cell>
          <cell r="E188">
            <v>273220</v>
          </cell>
        </row>
        <row r="189">
          <cell r="B189" t="str">
            <v>DUCTO CERRADO 8X30cm CON DIVISIÓN CENTRAL.</v>
          </cell>
          <cell r="C189" t="str">
            <v>ML</v>
          </cell>
          <cell r="D189">
            <v>28343.103448275862</v>
          </cell>
          <cell r="E189">
            <v>5385.1896551724139</v>
          </cell>
          <cell r="F189">
            <v>32878</v>
          </cell>
          <cell r="G189">
            <v>6</v>
          </cell>
        </row>
        <row r="190">
          <cell r="B190" t="str">
            <v>DUCTO DB TELEFONICO 2" ( 6 MTS )</v>
          </cell>
          <cell r="D190">
            <v>26313</v>
          </cell>
          <cell r="E190">
            <v>4999.47</v>
          </cell>
        </row>
        <row r="191">
          <cell r="B191" t="str">
            <v>DUCTO DB TELEFONICO 3" (3 MTS )</v>
          </cell>
          <cell r="D191">
            <v>28453</v>
          </cell>
          <cell r="E191">
            <v>5406.07</v>
          </cell>
        </row>
        <row r="192">
          <cell r="B192" t="str">
            <v>DUCTO DB TELEFONICO 3" (6 MTS )</v>
          </cell>
          <cell r="D192">
            <v>56907</v>
          </cell>
          <cell r="E192">
            <v>10812.33</v>
          </cell>
        </row>
        <row r="193">
          <cell r="B193" t="str">
            <v>DUCTO DB TELEFONICO 4" ( 6 MTS )</v>
          </cell>
          <cell r="D193">
            <v>95913</v>
          </cell>
          <cell r="E193">
            <v>18223.47</v>
          </cell>
        </row>
        <row r="194">
          <cell r="B194" t="str">
            <v>Elementos de fijación bandeja portacables</v>
          </cell>
          <cell r="D194">
            <v>12000</v>
          </cell>
          <cell r="E194">
            <v>2280</v>
          </cell>
        </row>
        <row r="195">
          <cell r="B195" t="str">
            <v>Elementos de fijación tubería EMT 3/4", 1".</v>
          </cell>
          <cell r="D195">
            <v>1000</v>
          </cell>
          <cell r="E195">
            <v>190</v>
          </cell>
        </row>
        <row r="196">
          <cell r="B196" t="str">
            <v>ESPACIADOR E12100AG 1/2x100</v>
          </cell>
          <cell r="D196">
            <v>11039.6</v>
          </cell>
          <cell r="E196">
            <v>2097.5239999999999</v>
          </cell>
        </row>
        <row r="197">
          <cell r="B197" t="str">
            <v>ESPACIADOR E38100AG 3/8x100</v>
          </cell>
          <cell r="D197">
            <v>6446.7</v>
          </cell>
          <cell r="E197">
            <v>1224.873</v>
          </cell>
        </row>
        <row r="198">
          <cell r="B198" t="str">
            <v>GRAPA P/VARILLA COOPER WELL T/EPM</v>
          </cell>
          <cell r="D198">
            <v>5034.7222222222226</v>
          </cell>
          <cell r="E198">
            <v>956.59722222222229</v>
          </cell>
        </row>
        <row r="199">
          <cell r="B199" t="str">
            <v xml:space="preserve">Grapas universales ref 390051 </v>
          </cell>
          <cell r="D199">
            <v>11000</v>
          </cell>
          <cell r="E199">
            <v>2090</v>
          </cell>
        </row>
        <row r="200">
          <cell r="B200" t="str">
            <v>LAMINA UNION ED275 EZ   CM558221</v>
          </cell>
          <cell r="C200" t="str">
            <v>UN</v>
          </cell>
          <cell r="D200">
            <v>3782.3275862068967</v>
          </cell>
          <cell r="E200">
            <v>718.64224137931035</v>
          </cell>
          <cell r="F200">
            <v>4387.5</v>
          </cell>
          <cell r="G200">
            <v>0.13</v>
          </cell>
        </row>
        <row r="201">
          <cell r="B201" t="str">
            <v>Luminaria de emergencia de 11W, 120V de mínimo 600 lumens por 1 hora.</v>
          </cell>
          <cell r="D201">
            <v>60000</v>
          </cell>
          <cell r="E201">
            <v>11400</v>
          </cell>
        </row>
        <row r="202">
          <cell r="B202" t="str">
            <v>LUM.ANTIH 4X54 CH IMPORT/BTO ELECTR.UNIV/ALP/IP65/PANT ACR CON TUBOS</v>
          </cell>
          <cell r="C202" t="str">
            <v>UN</v>
          </cell>
          <cell r="D202">
            <v>280760</v>
          </cell>
          <cell r="E202">
            <v>53344.4</v>
          </cell>
          <cell r="F202">
            <v>334104.40000000002</v>
          </cell>
          <cell r="G202">
            <v>9</v>
          </cell>
        </row>
        <row r="203">
          <cell r="B203" t="str">
            <v>LUM.ANTIH 6X54 CH IMPORT/BTO ELECTR.UNIV/ALP/IP65/PANT ACR CON TUBOS</v>
          </cell>
          <cell r="C203" t="str">
            <v>UN</v>
          </cell>
          <cell r="D203">
            <v>329515</v>
          </cell>
          <cell r="E203">
            <v>62607.85</v>
          </cell>
          <cell r="F203">
            <v>392122.85</v>
          </cell>
          <cell r="G203">
            <v>13</v>
          </cell>
        </row>
        <row r="204">
          <cell r="B204" t="str">
            <v>LUM.ANTIH 2X54 IMPORT/CH ALHAMA/BTO ELECTR.UNIV CON TUBOS</v>
          </cell>
          <cell r="C204" t="str">
            <v>UN</v>
          </cell>
          <cell r="D204">
            <v>86680.172413793116</v>
          </cell>
          <cell r="E204">
            <v>16469.232758620692</v>
          </cell>
          <cell r="F204">
            <v>100549</v>
          </cell>
          <cell r="G204">
            <v>5</v>
          </cell>
        </row>
        <row r="205">
          <cell r="B205" t="str">
            <v>LUM.ANTIH 2X28 IMPORT/CH ALHAMA/BTO ELECTR.UNIV CON TUBOS</v>
          </cell>
          <cell r="C205" t="str">
            <v>UN</v>
          </cell>
          <cell r="D205">
            <v>86680.172413793116</v>
          </cell>
          <cell r="E205">
            <v>16469.232758620692</v>
          </cell>
          <cell r="F205">
            <v>100549</v>
          </cell>
          <cell r="G205">
            <v>5</v>
          </cell>
        </row>
        <row r="206">
          <cell r="B206" t="str">
            <v>LUM.ANTIH 2X54 IMPORT/CH ALHAMA/BTO ELECTR.UNIV CON TUBOS BEGUELLI</v>
          </cell>
          <cell r="C206" t="str">
            <v>UN</v>
          </cell>
          <cell r="D206">
            <v>137830.1724137931</v>
          </cell>
          <cell r="E206">
            <v>26187.732758620688</v>
          </cell>
          <cell r="F206">
            <v>159883</v>
          </cell>
          <cell r="G206">
            <v>5</v>
          </cell>
        </row>
        <row r="207">
          <cell r="B207" t="str">
            <v>LUM.ANTIH 2X28 IMPORT/CH ALHAMA/BTO ELECTR.UNIV CON TUBOS BEGUELLI</v>
          </cell>
          <cell r="C207" t="str">
            <v>UN</v>
          </cell>
          <cell r="D207">
            <v>137830.1724137931</v>
          </cell>
          <cell r="E207">
            <v>26187.732758620688</v>
          </cell>
          <cell r="F207">
            <v>159883</v>
          </cell>
          <cell r="G207">
            <v>5</v>
          </cell>
        </row>
        <row r="208">
          <cell r="B208" t="str">
            <v>LUM.ANTIH 1X14 IMPORT/CH ALHAMA/BTO ELECTR.UNIV CON TUBOS</v>
          </cell>
          <cell r="C208" t="str">
            <v>UN</v>
          </cell>
          <cell r="D208">
            <v>80740.517241379319</v>
          </cell>
          <cell r="E208">
            <v>15340.698275862071</v>
          </cell>
          <cell r="F208">
            <v>93659</v>
          </cell>
          <cell r="G208">
            <v>2.5</v>
          </cell>
        </row>
        <row r="209">
          <cell r="B209" t="str">
            <v>LUM.ANTIH 1X28 IMPORT/CH ALHAMA/BTO ELECTR.UNIV CON TUBOS</v>
          </cell>
          <cell r="C209" t="str">
            <v>UN</v>
          </cell>
          <cell r="D209">
            <v>80740.517241379319</v>
          </cell>
          <cell r="E209">
            <v>15340.698275862071</v>
          </cell>
          <cell r="F209">
            <v>93659</v>
          </cell>
          <cell r="G209">
            <v>2.5</v>
          </cell>
        </row>
        <row r="210">
          <cell r="B210" t="str">
            <v>LUM.POCKET 60X60/INC 4X14W/MARCO EXTERI./ACRILICO/OPAL/RETIL CON TUBOS</v>
          </cell>
          <cell r="C210" t="str">
            <v>UN</v>
          </cell>
          <cell r="D210">
            <v>152674.13793103449</v>
          </cell>
          <cell r="E210">
            <v>29008.086206896554</v>
          </cell>
          <cell r="F210">
            <v>177102</v>
          </cell>
          <cell r="G210">
            <v>5</v>
          </cell>
        </row>
        <row r="211">
          <cell r="B211" t="str">
            <v>LUM.POCKET 60X60/INC 4X24W/MARCO EXTERI./ACRILICO/OPAL/RETIL CON TUBOS</v>
          </cell>
          <cell r="C211" t="str">
            <v>UN</v>
          </cell>
          <cell r="D211">
            <v>173453.44827586209</v>
          </cell>
          <cell r="E211">
            <v>32956.155172413797</v>
          </cell>
          <cell r="F211">
            <v>201206</v>
          </cell>
          <cell r="G211">
            <v>5</v>
          </cell>
        </row>
        <row r="212">
          <cell r="B212" t="str">
            <v>LUM.POCKET 30X120/INC 2X28/ACRILICO/OPAL/RETILAP CON TUBOS</v>
          </cell>
          <cell r="C212" t="str">
            <v>UN</v>
          </cell>
          <cell r="D212">
            <v>118806.89655172414</v>
          </cell>
          <cell r="E212">
            <v>22573.310344827587</v>
          </cell>
          <cell r="F212">
            <v>137816</v>
          </cell>
          <cell r="G212">
            <v>5</v>
          </cell>
        </row>
        <row r="213">
          <cell r="B213" t="str">
            <v>LUM.POCKET 30X120/INC 2X54/ACRILICO/OPAL/RETILAP CON TUBOS</v>
          </cell>
          <cell r="C213" t="str">
            <v>UN</v>
          </cell>
          <cell r="D213">
            <v>118806.89655172414</v>
          </cell>
          <cell r="E213">
            <v>22573.310344827587</v>
          </cell>
          <cell r="F213">
            <v>137816</v>
          </cell>
          <cell r="G213">
            <v>5</v>
          </cell>
        </row>
        <row r="214">
          <cell r="B214" t="str">
            <v>BTO EMERGENCIA BODINE/LP550/T5-T8</v>
          </cell>
          <cell r="C214" t="str">
            <v>UN</v>
          </cell>
          <cell r="D214">
            <v>167514.6551724138</v>
          </cell>
          <cell r="E214">
            <v>31827.784482758623</v>
          </cell>
          <cell r="F214">
            <v>194317</v>
          </cell>
          <cell r="G214">
            <v>1.2</v>
          </cell>
        </row>
        <row r="215">
          <cell r="B215" t="str">
            <v>ESPARRAGO ROSCADA DE 3/8" GALV CALIENTE</v>
          </cell>
          <cell r="C215" t="str">
            <v>ML</v>
          </cell>
          <cell r="D215">
            <v>2931.0344827586209</v>
          </cell>
          <cell r="E215">
            <v>556.89655172413802</v>
          </cell>
          <cell r="F215">
            <v>3400</v>
          </cell>
          <cell r="G215">
            <v>0.8</v>
          </cell>
        </row>
        <row r="216">
          <cell r="B216" t="str">
            <v>ARANDELA 3/8''</v>
          </cell>
          <cell r="C216" t="str">
            <v>UN</v>
          </cell>
          <cell r="D216">
            <v>124.13793103448276</v>
          </cell>
          <cell r="E216">
            <v>23.586206896551726</v>
          </cell>
          <cell r="F216">
            <v>144</v>
          </cell>
          <cell r="G216">
            <v>0.01</v>
          </cell>
        </row>
        <row r="217">
          <cell r="B217" t="str">
            <v>TUERCA HEXAGONAL 3/8''</v>
          </cell>
          <cell r="C217" t="str">
            <v>UN</v>
          </cell>
          <cell r="D217">
            <v>124.13793103448276</v>
          </cell>
          <cell r="E217">
            <v>23.586206896551726</v>
          </cell>
          <cell r="F217">
            <v>144</v>
          </cell>
          <cell r="G217">
            <v>0.01</v>
          </cell>
        </row>
        <row r="218">
          <cell r="B218" t="str">
            <v>RL 3/8''</v>
          </cell>
          <cell r="C218" t="str">
            <v>UN</v>
          </cell>
          <cell r="D218">
            <v>833.62068965517244</v>
          </cell>
          <cell r="E218">
            <v>158.38793103448276</v>
          </cell>
          <cell r="F218">
            <v>967</v>
          </cell>
          <cell r="G218">
            <v>0.03</v>
          </cell>
        </row>
        <row r="219">
          <cell r="B219" t="str">
            <v>LUMINARIA HERMETICA 2X28W CON TUBOS</v>
          </cell>
          <cell r="D219">
            <v>95000</v>
          </cell>
          <cell r="E219">
            <v>18050</v>
          </cell>
        </row>
        <row r="220">
          <cell r="B220" t="str">
            <v>LUMINARIA HERMETICA 2X32 CON TUBOS</v>
          </cell>
          <cell r="D220">
            <v>80000</v>
          </cell>
          <cell r="E220">
            <v>15200</v>
          </cell>
        </row>
        <row r="221">
          <cell r="B221" t="str">
            <v xml:space="preserve">LV 5320-W     TOMA DOBLE BLANCO </v>
          </cell>
          <cell r="D221">
            <v>3200</v>
          </cell>
          <cell r="E221">
            <v>608</v>
          </cell>
          <cell r="F221">
            <v>3808</v>
          </cell>
          <cell r="G221">
            <v>0.01</v>
          </cell>
        </row>
        <row r="222">
          <cell r="B222" t="str">
            <v xml:space="preserve">LV-1451-I    SUICHE SENCILLO IVORI </v>
          </cell>
          <cell r="D222">
            <v>2750</v>
          </cell>
          <cell r="E222">
            <v>522.5</v>
          </cell>
        </row>
        <row r="223">
          <cell r="B223" t="str">
            <v>LV-1451-I    SUICHE SENCILLO IVORI C/PLACA</v>
          </cell>
          <cell r="D223">
            <v>2950</v>
          </cell>
          <cell r="E223">
            <v>560.5</v>
          </cell>
        </row>
        <row r="224">
          <cell r="B224" t="str">
            <v xml:space="preserve">LV-1453-W SUICHE SENCILLO BLANCO </v>
          </cell>
          <cell r="C224" t="str">
            <v>UN</v>
          </cell>
          <cell r="D224">
            <v>4224.1379310344828</v>
          </cell>
          <cell r="E224">
            <v>802.58620689655174</v>
          </cell>
          <cell r="F224">
            <v>4900</v>
          </cell>
          <cell r="G224">
            <v>0.25</v>
          </cell>
        </row>
        <row r="225">
          <cell r="B225" t="str">
            <v xml:space="preserve">LV-1451-W SUICHE SENCILLO CONMUTABLE BLANCO </v>
          </cell>
          <cell r="C225" t="str">
            <v>UN</v>
          </cell>
          <cell r="D225">
            <v>6551.7241379310353</v>
          </cell>
          <cell r="E225">
            <v>1244.8275862068967</v>
          </cell>
          <cell r="F225">
            <v>7600</v>
          </cell>
          <cell r="G225">
            <v>0.25</v>
          </cell>
        </row>
        <row r="226">
          <cell r="B226" t="str">
            <v>LV-2310    TOMA DE CAJA 3X20A 125V</v>
          </cell>
          <cell r="D226">
            <v>22500</v>
          </cell>
          <cell r="E226">
            <v>4275</v>
          </cell>
        </row>
        <row r="227">
          <cell r="B227" t="str">
            <v>LV-2311    MACHO 3X20A 125V</v>
          </cell>
          <cell r="D227">
            <v>26550</v>
          </cell>
          <cell r="E227">
            <v>5044.5</v>
          </cell>
        </row>
        <row r="228">
          <cell r="B228" t="str">
            <v>LV-2313    TOMA AEREO 3X20A 125V</v>
          </cell>
          <cell r="D228">
            <v>26650</v>
          </cell>
          <cell r="E228">
            <v>5063.5</v>
          </cell>
        </row>
        <row r="229">
          <cell r="B229" t="str">
            <v>LV-2320 TOMA DE CAJA 3x20A 250V</v>
          </cell>
          <cell r="D229">
            <v>28250</v>
          </cell>
          <cell r="E229">
            <v>5367.5</v>
          </cell>
        </row>
        <row r="230">
          <cell r="B230" t="str">
            <v>LV-2321 MACHO 3x20 250V</v>
          </cell>
          <cell r="D230">
            <v>29850</v>
          </cell>
          <cell r="E230">
            <v>5671.5</v>
          </cell>
        </row>
        <row r="231">
          <cell r="B231" t="str">
            <v>LV-2323 TOMA AEREO 3x20 250V</v>
          </cell>
          <cell r="D231">
            <v>37600</v>
          </cell>
          <cell r="E231">
            <v>7144</v>
          </cell>
        </row>
        <row r="232">
          <cell r="B232" t="str">
            <v>LV-2410    TOMA DE CAJA 4X20A 250V</v>
          </cell>
          <cell r="D232">
            <v>26500</v>
          </cell>
          <cell r="E232">
            <v>5035</v>
          </cell>
        </row>
        <row r="233">
          <cell r="B233" t="str">
            <v>LV-2411    MACHO 4X20A 250V</v>
          </cell>
          <cell r="D233">
            <v>23700</v>
          </cell>
          <cell r="E233">
            <v>4503</v>
          </cell>
        </row>
        <row r="234">
          <cell r="B234" t="str">
            <v>LV-2413    TOMA AEREO 4X20A 250V</v>
          </cell>
          <cell r="D234">
            <v>32650</v>
          </cell>
          <cell r="E234">
            <v>6203.5</v>
          </cell>
        </row>
        <row r="235">
          <cell r="B235" t="str">
            <v>LV-2610    TOMA DE CAJA 3X30A 125V NEMA L5-30</v>
          </cell>
          <cell r="D235">
            <v>30700</v>
          </cell>
          <cell r="E235">
            <v>5833</v>
          </cell>
        </row>
        <row r="236">
          <cell r="B236" t="str">
            <v>LV-2611    MACHO 3X30A 125V NEMA L5-30</v>
          </cell>
          <cell r="D236">
            <v>24900</v>
          </cell>
          <cell r="E236">
            <v>4731</v>
          </cell>
        </row>
        <row r="237">
          <cell r="B237" t="str">
            <v>LV-2613    TOMA AEREO 3X30A 125V L5-30</v>
          </cell>
          <cell r="D237">
            <v>31600</v>
          </cell>
          <cell r="E237">
            <v>6004</v>
          </cell>
        </row>
        <row r="238">
          <cell r="B238" t="str">
            <v>LV-2670    TOMA  DE CAJA 3X30A</v>
          </cell>
          <cell r="D238">
            <v>32300</v>
          </cell>
          <cell r="E238">
            <v>6137</v>
          </cell>
        </row>
        <row r="239">
          <cell r="B239" t="str">
            <v>LV-2671    MACHO 3X30</v>
          </cell>
          <cell r="D239">
            <v>29750</v>
          </cell>
          <cell r="E239">
            <v>5652.5</v>
          </cell>
        </row>
        <row r="240">
          <cell r="B240" t="str">
            <v>LV-2673 TOMA AEREO 3x30A  250V</v>
          </cell>
          <cell r="D240">
            <v>31100</v>
          </cell>
          <cell r="E240">
            <v>5909</v>
          </cell>
        </row>
        <row r="241">
          <cell r="B241" t="str">
            <v>LV-2710    TOMA DE CAJA 4X30A 250V</v>
          </cell>
          <cell r="D241">
            <v>26800</v>
          </cell>
          <cell r="E241">
            <v>5092</v>
          </cell>
        </row>
        <row r="242">
          <cell r="B242" t="str">
            <v>LV-2711    MACHO 4X30A 250V</v>
          </cell>
          <cell r="D242">
            <v>29600</v>
          </cell>
          <cell r="E242">
            <v>5624</v>
          </cell>
        </row>
        <row r="243">
          <cell r="B243" t="str">
            <v>LV-2713    TOMA AEREA  4X30A 250V</v>
          </cell>
          <cell r="D243">
            <v>33600</v>
          </cell>
          <cell r="E243">
            <v>6384</v>
          </cell>
        </row>
        <row r="244">
          <cell r="B244" t="str">
            <v>LV-4976-GY   PLACA DOBLE INTEMPERIE PLASTI</v>
          </cell>
          <cell r="D244">
            <v>7250</v>
          </cell>
          <cell r="E244">
            <v>1377.5</v>
          </cell>
        </row>
        <row r="245">
          <cell r="B245" t="str">
            <v>LV-515 PV    MACHO POLO TIERRA</v>
          </cell>
          <cell r="D245">
            <v>4750</v>
          </cell>
          <cell r="E245">
            <v>902.5</v>
          </cell>
        </row>
        <row r="246">
          <cell r="B246" t="str">
            <v>LV-515-CV    TOMA AEREO AMARILLO</v>
          </cell>
          <cell r="D246">
            <v>10550</v>
          </cell>
          <cell r="E246">
            <v>2004.5</v>
          </cell>
        </row>
        <row r="247">
          <cell r="B247" t="str">
            <v xml:space="preserve">LV-5224-I    SUICHE DOBLE IVORI </v>
          </cell>
          <cell r="D247">
            <v>10100</v>
          </cell>
          <cell r="E247">
            <v>1919</v>
          </cell>
        </row>
        <row r="248">
          <cell r="B248" t="str">
            <v>LV-5224-I    SUICHE DOBLE IVORI C/PLACA</v>
          </cell>
          <cell r="D248">
            <v>10450</v>
          </cell>
          <cell r="E248">
            <v>1985.5</v>
          </cell>
        </row>
        <row r="249">
          <cell r="B249" t="str">
            <v>LV-5224-W SUICHE DOBLE BLANCO</v>
          </cell>
          <cell r="C249" t="str">
            <v>UN</v>
          </cell>
          <cell r="D249">
            <v>10740.517241379312</v>
          </cell>
          <cell r="E249">
            <v>2040.6982758620693</v>
          </cell>
          <cell r="F249">
            <v>12459</v>
          </cell>
          <cell r="G249">
            <v>0.3</v>
          </cell>
        </row>
        <row r="250">
          <cell r="B250" t="str">
            <v>INTERRUPTOR TRIPLE (1755-W) CON TAPA</v>
          </cell>
          <cell r="C250" t="str">
            <v>UN</v>
          </cell>
          <cell r="D250">
            <v>29224.137931034486</v>
          </cell>
          <cell r="E250">
            <v>5552.5862068965525</v>
          </cell>
          <cell r="F250">
            <v>33900</v>
          </cell>
          <cell r="G250">
            <v>0.3</v>
          </cell>
        </row>
        <row r="251">
          <cell r="B251" t="str">
            <v xml:space="preserve">INTERRUPTOR TRIPLE CONMUTABLE </v>
          </cell>
          <cell r="C251" t="str">
            <v>UN</v>
          </cell>
          <cell r="D251">
            <v>42336</v>
          </cell>
          <cell r="E251">
            <v>8043.84</v>
          </cell>
          <cell r="F251">
            <v>50379.839999999997</v>
          </cell>
          <cell r="G251">
            <v>0.3</v>
          </cell>
        </row>
        <row r="252">
          <cell r="B252" t="str">
            <v>TAPA PARA INTERRUPTOR TRIPLE (80311-W)</v>
          </cell>
          <cell r="C252" t="str">
            <v>UN</v>
          </cell>
          <cell r="D252">
            <v>6568.9655172413795</v>
          </cell>
          <cell r="E252">
            <v>1248.1034482758621</v>
          </cell>
          <cell r="F252">
            <v>7620</v>
          </cell>
          <cell r="G252">
            <v>0.05</v>
          </cell>
        </row>
        <row r="253">
          <cell r="B253" t="str">
            <v xml:space="preserve">LV-5225-I   TOMA SUICHE IVORI </v>
          </cell>
          <cell r="D253">
            <v>10100</v>
          </cell>
          <cell r="E253">
            <v>1919</v>
          </cell>
        </row>
        <row r="254">
          <cell r="B254" t="str">
            <v>LV-5225-I   TOMA SUICHE IVORI C/PLACA</v>
          </cell>
          <cell r="D254">
            <v>10450</v>
          </cell>
          <cell r="E254">
            <v>1985.5</v>
          </cell>
        </row>
        <row r="255">
          <cell r="B255" t="str">
            <v>LV-5262-IG     TOMA DOBLE  T/AIS 15A NARANJA</v>
          </cell>
          <cell r="C255" t="str">
            <v>UN</v>
          </cell>
          <cell r="D255">
            <v>12129.310344827587</v>
          </cell>
          <cell r="E255">
            <v>2304.5689655172414</v>
          </cell>
          <cell r="F255">
            <v>14070</v>
          </cell>
          <cell r="G255">
            <v>0.3</v>
          </cell>
        </row>
        <row r="256">
          <cell r="B256" t="str">
            <v>LV-5262-IGW  TOMA DOBLE T/AIS 15A BLANCO</v>
          </cell>
          <cell r="D256">
            <v>12150</v>
          </cell>
          <cell r="E256">
            <v>2308.5</v>
          </cell>
        </row>
        <row r="257">
          <cell r="B257" t="str">
            <v xml:space="preserve">LV-5320-I        TOMA DOBLE IVORI </v>
          </cell>
          <cell r="D257">
            <v>2100</v>
          </cell>
          <cell r="E257">
            <v>399</v>
          </cell>
        </row>
        <row r="258">
          <cell r="B258" t="str">
            <v>LV-5320-I        TOMA DOBLE IVORI C/PLACA</v>
          </cell>
          <cell r="D258">
            <v>2450</v>
          </cell>
          <cell r="E258">
            <v>465.5</v>
          </cell>
        </row>
        <row r="259">
          <cell r="B259" t="str">
            <v>LV-5320-W      TOMA DOBLE BLANCO C/PLACA</v>
          </cell>
          <cell r="C259" t="str">
            <v>UN</v>
          </cell>
          <cell r="D259">
            <v>4051.7241379310349</v>
          </cell>
          <cell r="E259">
            <v>769.82758620689663</v>
          </cell>
          <cell r="F259">
            <v>4700</v>
          </cell>
          <cell r="G259">
            <v>0.3</v>
          </cell>
        </row>
        <row r="260">
          <cell r="B260" t="str">
            <v>CR20-I   TOMA DOBLE BLANCO C/PLACA, 125V. 20A</v>
          </cell>
          <cell r="C260" t="str">
            <v>UN</v>
          </cell>
          <cell r="D260">
            <v>7900</v>
          </cell>
          <cell r="E260">
            <v>1501</v>
          </cell>
          <cell r="F260">
            <v>9401</v>
          </cell>
          <cell r="G260">
            <v>0.3</v>
          </cell>
        </row>
        <row r="261">
          <cell r="B261" t="str">
            <v>LV-5325-W       TOMA DOBLE DECORA BCO</v>
          </cell>
          <cell r="D261">
            <v>5150</v>
          </cell>
          <cell r="E261">
            <v>978.5</v>
          </cell>
        </row>
        <row r="262">
          <cell r="B262" t="str">
            <v>LV-5601-2W SUICHE SENCILLO DECORA BLANCO</v>
          </cell>
          <cell r="D262">
            <v>6600</v>
          </cell>
          <cell r="E262">
            <v>1254</v>
          </cell>
        </row>
        <row r="263">
          <cell r="B263" t="str">
            <v>LV-5634-W SUICHE DOBLE DECORA BCO</v>
          </cell>
          <cell r="D263">
            <v>18050</v>
          </cell>
          <cell r="E263">
            <v>3429.5</v>
          </cell>
        </row>
        <row r="264">
          <cell r="B264" t="str">
            <v>LV-5821-I          TOMA 2X20 C/P.A.T. 250V</v>
          </cell>
          <cell r="D264">
            <v>8900</v>
          </cell>
          <cell r="E264">
            <v>1691</v>
          </cell>
        </row>
        <row r="265">
          <cell r="B265" t="str">
            <v>LV-620 PA    MACHO RECTO BLINDADO</v>
          </cell>
          <cell r="D265">
            <v>13400</v>
          </cell>
          <cell r="E265">
            <v>2546</v>
          </cell>
        </row>
        <row r="266">
          <cell r="B266" t="str">
            <v>LV-7599-W TOMA DOBLE GFCI 15A 125V NEMA 5-15 CON TAPA.</v>
          </cell>
          <cell r="C266" t="str">
            <v>UN</v>
          </cell>
          <cell r="D266">
            <v>35905.172413793109</v>
          </cell>
          <cell r="E266">
            <v>6821.9827586206911</v>
          </cell>
          <cell r="F266">
            <v>41650</v>
          </cell>
          <cell r="G266">
            <v>0.3</v>
          </cell>
        </row>
        <row r="267">
          <cell r="B267" t="str">
            <v>LV-80401-W  TAPA TOMA  Y SUICHE  DECORA  BCO</v>
          </cell>
          <cell r="D267">
            <v>1100</v>
          </cell>
          <cell r="E267">
            <v>209</v>
          </cell>
        </row>
        <row r="268">
          <cell r="B268" t="str">
            <v>LV-80703-IG  PLACA DOBLE NARANJA</v>
          </cell>
          <cell r="C268" t="str">
            <v>UN</v>
          </cell>
          <cell r="D268">
            <v>2327.5862068965521</v>
          </cell>
          <cell r="E268">
            <v>442.24137931034488</v>
          </cell>
          <cell r="F268">
            <v>2700</v>
          </cell>
          <cell r="G268">
            <v>0.05</v>
          </cell>
        </row>
        <row r="269">
          <cell r="B269" t="str">
            <v>LV-88003-W  TAPA TOMA BLANCA</v>
          </cell>
          <cell r="C269" t="str">
            <v>UN</v>
          </cell>
          <cell r="D269">
            <v>1465.5172413793105</v>
          </cell>
          <cell r="E269">
            <v>278.44827586206901</v>
          </cell>
          <cell r="F269">
            <v>1700</v>
          </cell>
          <cell r="G269">
            <v>0.05</v>
          </cell>
        </row>
        <row r="270">
          <cell r="B270" t="str">
            <v>Marcación anillos y  cinta adhesiva</v>
          </cell>
          <cell r="D270">
            <v>1200</v>
          </cell>
          <cell r="E270">
            <v>228</v>
          </cell>
        </row>
        <row r="271">
          <cell r="B271" t="str">
            <v xml:space="preserve">Marcaciones con cinta color naranja </v>
          </cell>
          <cell r="D271">
            <v>100</v>
          </cell>
          <cell r="E271">
            <v>19</v>
          </cell>
        </row>
        <row r="272">
          <cell r="B272" t="str">
            <v>Marcaciones en plaquetas PVC de los cables de la acometida</v>
          </cell>
          <cell r="D272">
            <v>5000</v>
          </cell>
          <cell r="E272">
            <v>950</v>
          </cell>
        </row>
        <row r="273">
          <cell r="B273" t="str">
            <v>Marcaciones generales en placas PVC, cinta adhesiva con impresora térmica y anillos de marcación.</v>
          </cell>
          <cell r="D273">
            <v>80000</v>
          </cell>
          <cell r="E273">
            <v>15200</v>
          </cell>
        </row>
        <row r="274">
          <cell r="B274" t="str">
            <v>Obra civil instalación tablero 12 circuitos.</v>
          </cell>
          <cell r="D274">
            <v>20000</v>
          </cell>
          <cell r="E274">
            <v>3800</v>
          </cell>
        </row>
        <row r="275">
          <cell r="B275" t="str">
            <v>Obra civil instalación tablero 36 circuitos.</v>
          </cell>
          <cell r="D275">
            <v>20000</v>
          </cell>
          <cell r="E275">
            <v>3800</v>
          </cell>
        </row>
        <row r="276">
          <cell r="B276" t="str">
            <v xml:space="preserve">PARARRAYO POLIMERICO 12KV 10KA </v>
          </cell>
          <cell r="D276">
            <v>104166.66666666667</v>
          </cell>
          <cell r="E276">
            <v>19791.666666666668</v>
          </cell>
        </row>
        <row r="277">
          <cell r="B277" t="str">
            <v>PERFIL FIJACION RCSN 3m GC  CM013033</v>
          </cell>
          <cell r="D277">
            <v>77415</v>
          </cell>
          <cell r="E277">
            <v>14708.85</v>
          </cell>
        </row>
        <row r="278">
          <cell r="B278" t="str">
            <v>PERFIL FIJACION RCSN 3m GS  CM013030</v>
          </cell>
          <cell r="D278">
            <v>69810</v>
          </cell>
          <cell r="E278">
            <v>13263.9</v>
          </cell>
        </row>
        <row r="279">
          <cell r="B279" t="str">
            <v>Platinas de cobre 800 A para fijación de cable   al breaker totalizador.</v>
          </cell>
          <cell r="D279">
            <v>500000</v>
          </cell>
          <cell r="E279">
            <v>95000</v>
          </cell>
        </row>
        <row r="280">
          <cell r="B280" t="str">
            <v>Prensa estopa de 1/2".</v>
          </cell>
          <cell r="D280">
            <v>1500</v>
          </cell>
          <cell r="E280">
            <v>285</v>
          </cell>
          <cell r="F280">
            <v>1785</v>
          </cell>
          <cell r="G280">
            <v>0.01</v>
          </cell>
        </row>
        <row r="281">
          <cell r="B281" t="str">
            <v>PRENSA ESTOPA DEXSON 1 1/8" PG29</v>
          </cell>
          <cell r="D281">
            <v>1900</v>
          </cell>
          <cell r="E281">
            <v>361</v>
          </cell>
        </row>
        <row r="282">
          <cell r="B282" t="str">
            <v>PRENSA ESTOPA DEXSON 1/2 PG13.5</v>
          </cell>
          <cell r="C282" t="str">
            <v>UN</v>
          </cell>
          <cell r="D282">
            <v>913.79310344827593</v>
          </cell>
          <cell r="E282">
            <v>173.62068965517244</v>
          </cell>
          <cell r="F282">
            <v>1060</v>
          </cell>
          <cell r="G282">
            <v>0.1</v>
          </cell>
        </row>
        <row r="283">
          <cell r="B283" t="str">
            <v>PRENSA ESTOPA DEXSON 1/4 PG7</v>
          </cell>
          <cell r="D283">
            <v>390</v>
          </cell>
          <cell r="E283">
            <v>74.099999999999994</v>
          </cell>
        </row>
        <row r="284">
          <cell r="B284" t="str">
            <v>PRENSA ESTOPA DEXSON 3/4 PG21</v>
          </cell>
          <cell r="D284">
            <v>1690</v>
          </cell>
          <cell r="E284">
            <v>321.10000000000002</v>
          </cell>
        </row>
        <row r="285">
          <cell r="B285" t="str">
            <v>PRENSA ESTOPA DEXSON 3/8 PG11</v>
          </cell>
          <cell r="D285">
            <v>850</v>
          </cell>
          <cell r="E285">
            <v>161.5</v>
          </cell>
        </row>
        <row r="286">
          <cell r="B286" t="str">
            <v>PRENSA ESTOPA DEXSON 5/16 PG9</v>
          </cell>
          <cell r="D286">
            <v>695</v>
          </cell>
          <cell r="E286">
            <v>132.05000000000001</v>
          </cell>
        </row>
        <row r="287">
          <cell r="B287" t="str">
            <v>PRENSA ESTOPA DEXSON 5/8 PG16</v>
          </cell>
          <cell r="D287">
            <v>1050</v>
          </cell>
          <cell r="E287">
            <v>199.5</v>
          </cell>
        </row>
        <row r="288">
          <cell r="B288" t="str">
            <v>Pulsador tipo superficie plana, diametro 22mm, IP65, 10A, contacto NA.</v>
          </cell>
          <cell r="C288" t="str">
            <v>UN</v>
          </cell>
          <cell r="D288">
            <v>17533.06698</v>
          </cell>
          <cell r="E288">
            <v>3331.2827262000001</v>
          </cell>
          <cell r="F288">
            <v>20864.349706199999</v>
          </cell>
          <cell r="G288">
            <v>0.15</v>
          </cell>
        </row>
        <row r="289">
          <cell r="B289" t="str">
            <v>Rele de estado solido monopolar 25A</v>
          </cell>
          <cell r="D289">
            <v>150000</v>
          </cell>
          <cell r="E289">
            <v>28500</v>
          </cell>
        </row>
        <row r="290">
          <cell r="B290" t="str">
            <v>SOLDADURA EXOTERMICA  90G</v>
          </cell>
          <cell r="C290" t="str">
            <v>Un</v>
          </cell>
          <cell r="D290">
            <v>11719.444444444445</v>
          </cell>
          <cell r="E290">
            <v>2226.6944444444448</v>
          </cell>
          <cell r="F290">
            <v>13946.138888888891</v>
          </cell>
          <cell r="G290">
            <v>0.1</v>
          </cell>
        </row>
        <row r="291">
          <cell r="B291" t="str">
            <v>SOLDADURA EXOTERMICA 115G</v>
          </cell>
          <cell r="C291" t="str">
            <v>Un</v>
          </cell>
          <cell r="D291">
            <v>14896</v>
          </cell>
          <cell r="E291">
            <v>2830.2400000000002</v>
          </cell>
          <cell r="F291">
            <v>17726.240000000002</v>
          </cell>
          <cell r="G291">
            <v>0.1</v>
          </cell>
        </row>
        <row r="292">
          <cell r="B292" t="str">
            <v>SOLDADURA EXOTERMICA 150G</v>
          </cell>
          <cell r="C292" t="str">
            <v>Un</v>
          </cell>
          <cell r="D292">
            <v>17534.722222222223</v>
          </cell>
          <cell r="E292">
            <v>3331.5972222222222</v>
          </cell>
          <cell r="F292">
            <v>20866.319444444445</v>
          </cell>
          <cell r="G292">
            <v>0.1</v>
          </cell>
        </row>
        <row r="293">
          <cell r="B293" t="str">
            <v xml:space="preserve">Soporte Dehn snap roof conductor holder StSt para teja de barro ref: 204129 </v>
          </cell>
          <cell r="C293" t="str">
            <v>Un</v>
          </cell>
          <cell r="D293">
            <v>25000</v>
          </cell>
          <cell r="E293">
            <v>4750</v>
          </cell>
          <cell r="F293">
            <v>29750</v>
          </cell>
          <cell r="G293">
            <v>0.1</v>
          </cell>
        </row>
        <row r="294">
          <cell r="B294" t="str">
            <v>SOPORTE MENSULA CSN 100mm GC  CM556103</v>
          </cell>
          <cell r="C294" t="str">
            <v>UN</v>
          </cell>
          <cell r="D294">
            <v>11185.344827586208</v>
          </cell>
          <cell r="E294">
            <v>2125.2155172413795</v>
          </cell>
          <cell r="F294">
            <v>12975</v>
          </cell>
          <cell r="G294">
            <v>1.4</v>
          </cell>
        </row>
        <row r="295">
          <cell r="B295" t="str">
            <v>SOPORTE MENSULA CSN 100mm GS  CM556100</v>
          </cell>
          <cell r="C295" t="str">
            <v>UN</v>
          </cell>
          <cell r="D295">
            <v>7047.4137931034484</v>
          </cell>
          <cell r="E295">
            <v>1339.0086206896551</v>
          </cell>
          <cell r="F295">
            <v>8175</v>
          </cell>
          <cell r="G295">
            <v>1.4</v>
          </cell>
        </row>
        <row r="296">
          <cell r="B296" t="str">
            <v>SOPORTE MENSULA CSN 200mm GC  CM556123</v>
          </cell>
          <cell r="C296" t="str">
            <v>UN</v>
          </cell>
          <cell r="D296">
            <v>12413.793103448277</v>
          </cell>
          <cell r="E296">
            <v>2358.6206896551726</v>
          </cell>
          <cell r="F296">
            <v>14400</v>
          </cell>
          <cell r="G296">
            <v>1.8</v>
          </cell>
        </row>
        <row r="297">
          <cell r="B297" t="str">
            <v>SOPORTE MENSULA CSN 200mm GS  CM556120</v>
          </cell>
          <cell r="C297" t="str">
            <v>UN</v>
          </cell>
          <cell r="D297">
            <v>8275.8620689655181</v>
          </cell>
          <cell r="E297">
            <v>1572.4137931034484</v>
          </cell>
          <cell r="F297">
            <v>9600</v>
          </cell>
          <cell r="G297">
            <v>1.8</v>
          </cell>
        </row>
        <row r="298">
          <cell r="B298" t="str">
            <v>SOPORTE MENSULA CSN 300mm GC  CM556133</v>
          </cell>
          <cell r="C298" t="str">
            <v>UN</v>
          </cell>
          <cell r="D298">
            <v>14547.413793103449</v>
          </cell>
          <cell r="E298">
            <v>2764.0086206896553</v>
          </cell>
          <cell r="F298">
            <v>16875</v>
          </cell>
          <cell r="G298">
            <v>2.2000000000000002</v>
          </cell>
        </row>
        <row r="299">
          <cell r="B299" t="str">
            <v>SOPORTE MENSULA CSN 300mm GS  CM556130</v>
          </cell>
          <cell r="C299" t="str">
            <v>UN</v>
          </cell>
          <cell r="D299">
            <v>11702.586206896553</v>
          </cell>
          <cell r="E299">
            <v>2223.4913793103451</v>
          </cell>
          <cell r="F299">
            <v>13575</v>
          </cell>
          <cell r="G299">
            <v>2.25</v>
          </cell>
        </row>
        <row r="300">
          <cell r="B300" t="str">
            <v>SOPORTE PIEAMIGO X40cm</v>
          </cell>
          <cell r="C300" t="str">
            <v>UN</v>
          </cell>
          <cell r="D300">
            <v>12445.689655172415</v>
          </cell>
          <cell r="E300">
            <v>2364.6810344827591</v>
          </cell>
          <cell r="F300">
            <v>14437</v>
          </cell>
          <cell r="G300">
            <v>0.8</v>
          </cell>
        </row>
        <row r="301">
          <cell r="B301" t="str">
            <v>SOPORTE PELDAÑO 10cm</v>
          </cell>
          <cell r="C301" t="str">
            <v>UN</v>
          </cell>
          <cell r="D301">
            <v>1963.793103448276</v>
          </cell>
          <cell r="E301">
            <v>373.12068965517244</v>
          </cell>
          <cell r="F301">
            <v>2278</v>
          </cell>
          <cell r="G301">
            <v>0.159</v>
          </cell>
        </row>
        <row r="302">
          <cell r="B302" t="str">
            <v>SOPORTE PELDAÑO 20cm</v>
          </cell>
          <cell r="C302" t="str">
            <v>UN</v>
          </cell>
          <cell r="D302">
            <v>2796.5517241379312</v>
          </cell>
          <cell r="E302">
            <v>531.34482758620697</v>
          </cell>
          <cell r="F302">
            <v>3244</v>
          </cell>
          <cell r="G302">
            <v>0.23799999999999999</v>
          </cell>
        </row>
        <row r="303">
          <cell r="B303" t="str">
            <v>SOPORTE PELDAÑO 30cm</v>
          </cell>
          <cell r="C303" t="str">
            <v>UN</v>
          </cell>
          <cell r="D303">
            <v>3684.4827586206898</v>
          </cell>
          <cell r="E303">
            <v>700.05172413793105</v>
          </cell>
          <cell r="F303">
            <v>4274</v>
          </cell>
          <cell r="G303">
            <v>0.318</v>
          </cell>
        </row>
        <row r="304">
          <cell r="B304" t="str">
            <v>SOPORTE PELDAÑO 40cm</v>
          </cell>
          <cell r="C304" t="str">
            <v>UN</v>
          </cell>
          <cell r="D304">
            <v>4620.6896551724139</v>
          </cell>
          <cell r="E304">
            <v>877.93103448275861</v>
          </cell>
          <cell r="F304">
            <v>5360</v>
          </cell>
          <cell r="G304">
            <v>0.39700000000000002</v>
          </cell>
        </row>
        <row r="305">
          <cell r="B305" t="str">
            <v>SOPORTE PELDAÑO 50cm</v>
          </cell>
          <cell r="C305" t="str">
            <v>UN</v>
          </cell>
          <cell r="D305">
            <v>5533.620689655173</v>
          </cell>
          <cell r="E305">
            <v>1051.3879310344828</v>
          </cell>
          <cell r="F305">
            <v>6419</v>
          </cell>
          <cell r="G305">
            <v>0.47599999999999998</v>
          </cell>
        </row>
        <row r="306">
          <cell r="B306" t="str">
            <v>SOPORTE PELDAÑO 60cm</v>
          </cell>
          <cell r="C306" t="str">
            <v>UN</v>
          </cell>
          <cell r="D306">
            <v>6449.1379310344828</v>
          </cell>
          <cell r="E306">
            <v>1225.3362068965519</v>
          </cell>
          <cell r="F306">
            <v>7481</v>
          </cell>
          <cell r="G306">
            <v>0.55600000000000005</v>
          </cell>
        </row>
        <row r="307">
          <cell r="D307">
            <v>13782</v>
          </cell>
          <cell r="E307">
            <v>2618.58</v>
          </cell>
        </row>
        <row r="308">
          <cell r="D308">
            <v>18886</v>
          </cell>
          <cell r="E308">
            <v>3588.34</v>
          </cell>
        </row>
        <row r="309">
          <cell r="D309">
            <v>24824</v>
          </cell>
          <cell r="E309">
            <v>4716.5600000000004</v>
          </cell>
        </row>
        <row r="310">
          <cell r="B310" t="str">
            <v>TABLERO 03 12CTOS.TERCOL TRP 312  RETIE</v>
          </cell>
          <cell r="C310" t="str">
            <v>UN</v>
          </cell>
          <cell r="D310">
            <v>120000.00000000001</v>
          </cell>
          <cell r="E310">
            <v>22800.000000000004</v>
          </cell>
          <cell r="F310">
            <v>139200</v>
          </cell>
          <cell r="G310">
            <v>7.5</v>
          </cell>
        </row>
        <row r="311">
          <cell r="B311" t="str">
            <v>TABLERO 03 18CTOS.TERCOL TRP 318  RETIE</v>
          </cell>
          <cell r="C311" t="str">
            <v>UN</v>
          </cell>
          <cell r="D311">
            <v>145500</v>
          </cell>
          <cell r="E311">
            <v>27645</v>
          </cell>
          <cell r="F311">
            <v>168780</v>
          </cell>
          <cell r="G311">
            <v>8.5</v>
          </cell>
        </row>
        <row r="312">
          <cell r="B312" t="str">
            <v>TABLERO 03 24CTOS.TERCOL TRP 324  RETIE</v>
          </cell>
          <cell r="C312" t="str">
            <v>UN</v>
          </cell>
          <cell r="D312">
            <v>171000</v>
          </cell>
          <cell r="E312">
            <v>32490</v>
          </cell>
          <cell r="F312">
            <v>198360</v>
          </cell>
          <cell r="G312">
            <v>9</v>
          </cell>
        </row>
        <row r="313">
          <cell r="B313" t="str">
            <v>TABLERO 03 30CTOS.TERCOL TRP 330  RETIE</v>
          </cell>
          <cell r="C313" t="str">
            <v>UN</v>
          </cell>
          <cell r="D313">
            <v>214500</v>
          </cell>
          <cell r="E313">
            <v>40755</v>
          </cell>
          <cell r="F313">
            <v>248819.99999999997</v>
          </cell>
          <cell r="G313">
            <v>11.5</v>
          </cell>
        </row>
        <row r="314">
          <cell r="B314" t="str">
            <v>TABLERO 03 36CTOS.TERCOL TRP 336  RETIE</v>
          </cell>
          <cell r="C314" t="str">
            <v>UN</v>
          </cell>
          <cell r="D314">
            <v>227500.00000000003</v>
          </cell>
          <cell r="E314">
            <v>43225.000000000007</v>
          </cell>
          <cell r="F314">
            <v>263900</v>
          </cell>
          <cell r="G314">
            <v>12.5</v>
          </cell>
        </row>
        <row r="315">
          <cell r="B315" t="str">
            <v>TABLERO 03 42CTOS.TERCOL TRP 342  RETIE</v>
          </cell>
          <cell r="C315" t="str">
            <v>UN</v>
          </cell>
          <cell r="D315">
            <v>260500.00000000003</v>
          </cell>
          <cell r="E315">
            <v>49495.000000000007</v>
          </cell>
          <cell r="F315">
            <v>302180</v>
          </cell>
          <cell r="G315">
            <v>13</v>
          </cell>
        </row>
        <row r="316">
          <cell r="D316">
            <v>130000</v>
          </cell>
          <cell r="E316">
            <v>24700</v>
          </cell>
        </row>
        <row r="317">
          <cell r="D317">
            <v>149500</v>
          </cell>
          <cell r="E317">
            <v>28405</v>
          </cell>
        </row>
        <row r="318">
          <cell r="D318">
            <v>183950</v>
          </cell>
          <cell r="E318">
            <v>34950.5</v>
          </cell>
        </row>
        <row r="319">
          <cell r="D319">
            <v>153400</v>
          </cell>
          <cell r="E319">
            <v>29146</v>
          </cell>
        </row>
        <row r="320">
          <cell r="D320">
            <v>261300</v>
          </cell>
          <cell r="E320">
            <v>49647</v>
          </cell>
        </row>
        <row r="321">
          <cell r="D321">
            <v>186550</v>
          </cell>
          <cell r="E321">
            <v>35444.5</v>
          </cell>
        </row>
        <row r="322">
          <cell r="D322">
            <v>323700</v>
          </cell>
          <cell r="E322">
            <v>61503</v>
          </cell>
        </row>
        <row r="323">
          <cell r="D323">
            <v>219050</v>
          </cell>
          <cell r="E323">
            <v>41619.5</v>
          </cell>
        </row>
        <row r="324">
          <cell r="D324">
            <v>358800</v>
          </cell>
          <cell r="E324">
            <v>68172</v>
          </cell>
        </row>
        <row r="325">
          <cell r="D325">
            <v>274950</v>
          </cell>
          <cell r="E325">
            <v>52240.5</v>
          </cell>
        </row>
        <row r="326">
          <cell r="D326">
            <v>425100</v>
          </cell>
          <cell r="E326">
            <v>80769</v>
          </cell>
        </row>
        <row r="327">
          <cell r="D327">
            <v>291200</v>
          </cell>
          <cell r="E327">
            <v>55328</v>
          </cell>
        </row>
        <row r="328">
          <cell r="D328">
            <v>440700</v>
          </cell>
          <cell r="E328">
            <v>83733</v>
          </cell>
        </row>
        <row r="329">
          <cell r="D329">
            <v>333450</v>
          </cell>
          <cell r="E329">
            <v>63355.5</v>
          </cell>
        </row>
        <row r="330">
          <cell r="D330">
            <v>481650</v>
          </cell>
          <cell r="E330">
            <v>91513.5</v>
          </cell>
        </row>
        <row r="331">
          <cell r="B331" t="str">
            <v>TACO 3x150A 20KA 220V 3P MERLIN GERIN</v>
          </cell>
          <cell r="D331">
            <v>337500</v>
          </cell>
          <cell r="E331">
            <v>64125</v>
          </cell>
        </row>
        <row r="332">
          <cell r="B332" t="str">
            <v>TACO INDUSTRIAL 3x100</v>
          </cell>
          <cell r="D332">
            <v>161000</v>
          </cell>
          <cell r="E332">
            <v>30590</v>
          </cell>
        </row>
        <row r="333">
          <cell r="B333" t="str">
            <v>TACO INDUSTRIAL 3X125</v>
          </cell>
          <cell r="D333">
            <v>298440</v>
          </cell>
          <cell r="E333">
            <v>56703.6</v>
          </cell>
        </row>
        <row r="334">
          <cell r="B334" t="str">
            <v>TACO INDUSTRIAL 3x150</v>
          </cell>
          <cell r="D334">
            <v>422400</v>
          </cell>
          <cell r="E334">
            <v>80256</v>
          </cell>
        </row>
        <row r="335">
          <cell r="B335" t="str">
            <v>TACO LG  3x75 INDUSTRIAL ATORNILLABLE</v>
          </cell>
          <cell r="D335">
            <v>130000</v>
          </cell>
          <cell r="E335">
            <v>24700</v>
          </cell>
        </row>
        <row r="336">
          <cell r="B336" t="str">
            <v>BREAKER TIPO RIEL(MINIBREAKER) MONOPOLAR 1X0,5 A; 1A; 1,6A;2A;3A;4A;6A; 120V. ICC=20KA</v>
          </cell>
          <cell r="C336" t="str">
            <v>Un</v>
          </cell>
          <cell r="D336">
            <v>23400</v>
          </cell>
          <cell r="E336">
            <v>4446</v>
          </cell>
          <cell r="F336">
            <v>27846</v>
          </cell>
          <cell r="G336">
            <v>0.15</v>
          </cell>
        </row>
        <row r="337">
          <cell r="B337" t="str">
            <v>BREAKER TIPO RIEL(MINIBREAKER) MONOPOLAR 1X10A; 16A; 20A;25A;32A; 120V.ICC=20KA</v>
          </cell>
          <cell r="C337" t="str">
            <v>Un</v>
          </cell>
          <cell r="D337">
            <v>15600</v>
          </cell>
          <cell r="E337">
            <v>2964</v>
          </cell>
          <cell r="F337">
            <v>18564</v>
          </cell>
          <cell r="G337">
            <v>0.15</v>
          </cell>
        </row>
        <row r="338">
          <cell r="B338" t="str">
            <v>BREAKER TIPO RIEL(MINIBREAKER) MONOPOLAR 1X40A;  120V.ICC=20KA</v>
          </cell>
          <cell r="C338" t="str">
            <v>Un</v>
          </cell>
          <cell r="D338">
            <v>24840</v>
          </cell>
          <cell r="E338">
            <v>4719.6000000000004</v>
          </cell>
          <cell r="F338">
            <v>29559.599999999999</v>
          </cell>
          <cell r="G338">
            <v>0.2</v>
          </cell>
        </row>
        <row r="339">
          <cell r="B339" t="str">
            <v>BREAKER TIPO RIEL(MINIBREAKER) MONOPOLAR 1X50A;  120V.ICC=20KA</v>
          </cell>
          <cell r="C339" t="str">
            <v>Un</v>
          </cell>
          <cell r="D339">
            <v>28020</v>
          </cell>
          <cell r="E339">
            <v>5323.8</v>
          </cell>
          <cell r="F339">
            <v>33343.800000000003</v>
          </cell>
          <cell r="G339">
            <v>0.2</v>
          </cell>
        </row>
        <row r="340">
          <cell r="B340" t="str">
            <v>BREAKER TIPO RIEL(MINIBREAKER) MONOPOLAR 1X63A;  120V.ICC=20KA</v>
          </cell>
          <cell r="C340" t="str">
            <v>Un</v>
          </cell>
          <cell r="D340">
            <v>31080</v>
          </cell>
          <cell r="E340">
            <v>5905.2</v>
          </cell>
          <cell r="F340">
            <v>36985.199999999997</v>
          </cell>
          <cell r="G340">
            <v>0.2</v>
          </cell>
        </row>
        <row r="341">
          <cell r="B341" t="str">
            <v>BREAKER TIPO RIEL(MINIBREAKER) BIPOLAR 2X0,5 A; 1A; 1,6A;2A;3A;4A;6A; 220V. ICC=20KA</v>
          </cell>
          <cell r="C341" t="str">
            <v>Un</v>
          </cell>
          <cell r="D341">
            <v>76740</v>
          </cell>
          <cell r="E341">
            <v>14580.6</v>
          </cell>
          <cell r="F341">
            <v>91320.6</v>
          </cell>
          <cell r="G341">
            <v>0.3</v>
          </cell>
        </row>
        <row r="342">
          <cell r="B342" t="str">
            <v>BREAKER TIPO RIEL(MINIBREAKER) BIPOLAR 2X10A; 16A; 20A;25A;32A; 220V.ICC=20KA</v>
          </cell>
          <cell r="C342" t="str">
            <v>Un</v>
          </cell>
          <cell r="D342">
            <v>36540</v>
          </cell>
          <cell r="E342">
            <v>6942.6</v>
          </cell>
          <cell r="F342">
            <v>43482.6</v>
          </cell>
          <cell r="G342">
            <v>0.3</v>
          </cell>
        </row>
        <row r="343">
          <cell r="B343" t="str">
            <v>BREAKER TIPO RIEL(MINIBREAKER) BIPOLAR 2X40A;  220V.ICC=20KA</v>
          </cell>
          <cell r="C343" t="str">
            <v>Un</v>
          </cell>
          <cell r="D343">
            <v>58140</v>
          </cell>
          <cell r="E343">
            <v>11046.6</v>
          </cell>
          <cell r="F343">
            <v>69186.600000000006</v>
          </cell>
          <cell r="G343">
            <v>0.3</v>
          </cell>
        </row>
        <row r="344">
          <cell r="B344" t="str">
            <v>BREAKER TIPO RIEL(MINIBREAKER) BIPOLAR 2X50A;  220V.ICC=20KA</v>
          </cell>
          <cell r="C344" t="str">
            <v>Un</v>
          </cell>
          <cell r="D344">
            <v>65940</v>
          </cell>
          <cell r="E344">
            <v>12528.6</v>
          </cell>
          <cell r="F344">
            <v>78468.600000000006</v>
          </cell>
          <cell r="G344">
            <v>0.3</v>
          </cell>
        </row>
        <row r="345">
          <cell r="B345" t="str">
            <v>BREAKER TIPO RIEL(MINIBREAKER) BIPOLAR 2X63A;  220V.ICC=20KA</v>
          </cell>
          <cell r="C345" t="str">
            <v>Un</v>
          </cell>
          <cell r="D345">
            <v>73080</v>
          </cell>
          <cell r="E345">
            <v>13885.2</v>
          </cell>
          <cell r="F345">
            <v>86965.2</v>
          </cell>
          <cell r="G345">
            <v>0.3</v>
          </cell>
        </row>
        <row r="346">
          <cell r="B346" t="str">
            <v>BREAKER TIPO RIEL(MINIBREAKER) TRIPOLAR 3X1A; 2A;3A;4A; 220V. ICC=20KA</v>
          </cell>
          <cell r="C346" t="str">
            <v>Un</v>
          </cell>
          <cell r="D346">
            <v>91620</v>
          </cell>
          <cell r="E346">
            <v>17407.8</v>
          </cell>
          <cell r="F346">
            <v>109027.8</v>
          </cell>
          <cell r="G346">
            <v>0.4</v>
          </cell>
        </row>
        <row r="347">
          <cell r="B347" t="str">
            <v>BREAKER TIPO RIEL(MINIBREAKER) TRIPOLAR 3X6A; 10A;16A;20A; 25A; 32A.220V. ICC=20KA</v>
          </cell>
          <cell r="C347" t="str">
            <v>Un</v>
          </cell>
          <cell r="D347">
            <v>68220</v>
          </cell>
          <cell r="E347">
            <v>12961.8</v>
          </cell>
          <cell r="F347">
            <v>81181.8</v>
          </cell>
          <cell r="G347">
            <v>0.4</v>
          </cell>
        </row>
        <row r="348">
          <cell r="B348" t="str">
            <v>BREAKER TIPO RIEL(MINIBREAKER) TRIPOLAR 3X40A;  220V.ICC=20KA</v>
          </cell>
          <cell r="C348" t="str">
            <v>Un</v>
          </cell>
          <cell r="D348">
            <v>109320</v>
          </cell>
          <cell r="E348">
            <v>20770.8</v>
          </cell>
          <cell r="F348">
            <v>130090.8</v>
          </cell>
          <cell r="G348">
            <v>0.4</v>
          </cell>
        </row>
        <row r="349">
          <cell r="B349" t="str">
            <v>BREAKER TIPO RIEL(MINIBREAKER) TRIPOLAR 3X50A;  220V.ICC=20KA</v>
          </cell>
          <cell r="C349" t="str">
            <v>Un</v>
          </cell>
          <cell r="D349">
            <v>123600</v>
          </cell>
          <cell r="E349">
            <v>23484</v>
          </cell>
          <cell r="F349">
            <v>147084</v>
          </cell>
          <cell r="G349">
            <v>0.4</v>
          </cell>
        </row>
        <row r="350">
          <cell r="B350" t="str">
            <v>BREAKER TIPO RIEL(MINIBREAKER) TRIPOLAR 3X63A;  220V.ICC=20KA</v>
          </cell>
          <cell r="C350" t="str">
            <v>Un</v>
          </cell>
          <cell r="D350">
            <v>138000</v>
          </cell>
          <cell r="E350">
            <v>26220</v>
          </cell>
          <cell r="F350">
            <v>164220</v>
          </cell>
          <cell r="G350">
            <v>0.4</v>
          </cell>
        </row>
        <row r="351">
          <cell r="B351" t="str">
            <v>BREAKER TIPO RIEL(MINIBREAKER) TRIPOLAR 3X80A;  220V.ICC=20KA</v>
          </cell>
          <cell r="C351" t="str">
            <v>Un</v>
          </cell>
          <cell r="D351">
            <v>610800</v>
          </cell>
          <cell r="E351">
            <v>116052</v>
          </cell>
          <cell r="F351">
            <v>726852</v>
          </cell>
          <cell r="G351">
            <v>0.5</v>
          </cell>
        </row>
        <row r="352">
          <cell r="B352" t="str">
            <v>BREAKER TIPO RIEL(MINIBREAKER) TRIPOLAR 3X100A;  220V.ICC=20KA</v>
          </cell>
          <cell r="C352" t="str">
            <v>Un</v>
          </cell>
          <cell r="D352">
            <v>610800</v>
          </cell>
          <cell r="E352">
            <v>116052</v>
          </cell>
          <cell r="F352">
            <v>726852</v>
          </cell>
          <cell r="G352">
            <v>1</v>
          </cell>
        </row>
        <row r="353">
          <cell r="B353" t="str">
            <v>BREAKER TIPO RIEL(MINIBREAKER) TRIPOLAR 3X125A;  220V.ICC=20KA</v>
          </cell>
          <cell r="C353" t="str">
            <v>Un</v>
          </cell>
          <cell r="D353">
            <v>657000</v>
          </cell>
          <cell r="E353">
            <v>124830</v>
          </cell>
          <cell r="F353">
            <v>781830</v>
          </cell>
          <cell r="G353">
            <v>1</v>
          </cell>
        </row>
        <row r="354">
          <cell r="B354" t="str">
            <v>BREAKER TIPO RIEL(MINIBREAKER) TETRAPOLAR 4X1A; 2A;3A;4A; 220V. ICC=20KA</v>
          </cell>
          <cell r="C354" t="str">
            <v>Un</v>
          </cell>
          <cell r="D354">
            <v>151140</v>
          </cell>
          <cell r="E354">
            <v>28716.6</v>
          </cell>
          <cell r="F354">
            <v>179856.6</v>
          </cell>
          <cell r="G354">
            <v>0.5</v>
          </cell>
        </row>
        <row r="355">
          <cell r="B355" t="str">
            <v>BREAKER TIPO RIEL(MINIBREAKER) TETRAPOLAR 4X6A; 10A;16A;20A; 25A; 32A.220V. ICC=20KA</v>
          </cell>
          <cell r="C355" t="str">
            <v>Un</v>
          </cell>
          <cell r="D355">
            <v>104400</v>
          </cell>
          <cell r="E355">
            <v>19836</v>
          </cell>
          <cell r="F355">
            <v>124236</v>
          </cell>
          <cell r="G355">
            <v>0.5</v>
          </cell>
        </row>
        <row r="356">
          <cell r="B356" t="str">
            <v>BREAKER TIPO RIEL(MINIBREAKER) TETRAPOLAR 4X40A;  220V.ICC=20KA</v>
          </cell>
          <cell r="C356" t="str">
            <v>Un</v>
          </cell>
          <cell r="D356">
            <v>151140</v>
          </cell>
          <cell r="E356">
            <v>28716.6</v>
          </cell>
          <cell r="F356">
            <v>179856.6</v>
          </cell>
          <cell r="G356">
            <v>0.5</v>
          </cell>
        </row>
        <row r="357">
          <cell r="B357" t="str">
            <v>BREAKER TIPO RIEL(MINIBREAKER) TETRAPOLAR 4X50A;  220V.ICC=20KA</v>
          </cell>
          <cell r="C357" t="str">
            <v>Un</v>
          </cell>
          <cell r="D357">
            <v>151140</v>
          </cell>
          <cell r="E357">
            <v>28716.6</v>
          </cell>
          <cell r="F357">
            <v>179856.6</v>
          </cell>
          <cell r="G357">
            <v>0.5</v>
          </cell>
        </row>
        <row r="358">
          <cell r="B358" t="str">
            <v>BREAKER TIPO RIEL(MINIBREAKER) TETRAPOLAR 4X63A;  220V.ICC=20KA</v>
          </cell>
          <cell r="C358" t="str">
            <v>Un</v>
          </cell>
          <cell r="D358">
            <v>151140</v>
          </cell>
          <cell r="E358">
            <v>28716.6</v>
          </cell>
          <cell r="F358">
            <v>179856.6</v>
          </cell>
          <cell r="G358">
            <v>0.5</v>
          </cell>
        </row>
        <row r="359">
          <cell r="B359" t="str">
            <v>BREAKER - SOR RELE DE APERTURA PARA USO CON INTERRUPTOR T4,T5,T6. 220-240Vac/220-250Vdc</v>
          </cell>
          <cell r="C359" t="str">
            <v>Un</v>
          </cell>
          <cell r="D359">
            <v>136500</v>
          </cell>
          <cell r="E359">
            <v>25935</v>
          </cell>
          <cell r="F359">
            <v>162435</v>
          </cell>
          <cell r="G359">
            <v>0.5</v>
          </cell>
        </row>
        <row r="360">
          <cell r="B360" t="str">
            <v>BREAKER- RELÈ MONITOR TRIFÀSICO CON RETARDO DE DISPARO. POR SECUENCIA DE FASE, PÈRDIDA DE FASE, SUB Y SOBRETENSIÓN (UMBRAL AJUSTABLE). TENSIÒN DE MEDIDA Y ALIMENTACIÓN DE CONTROL 3X160-300VAC. Nª DE CONTACTOS 2 C/O.</v>
          </cell>
          <cell r="C360" t="str">
            <v>Un</v>
          </cell>
          <cell r="D360">
            <v>484640</v>
          </cell>
          <cell r="E360">
            <v>92081.600000000006</v>
          </cell>
          <cell r="F360">
            <v>576721.6</v>
          </cell>
          <cell r="G360">
            <v>0.5</v>
          </cell>
        </row>
        <row r="361">
          <cell r="B361" t="str">
            <v>BREAKER-BARRAS DE COBRE 3X1000 A.CONEXION DE CABLES AL BREAKER.</v>
          </cell>
          <cell r="C361" t="str">
            <v>Un</v>
          </cell>
          <cell r="D361">
            <v>200000</v>
          </cell>
          <cell r="E361">
            <v>38000</v>
          </cell>
          <cell r="F361">
            <v>238000</v>
          </cell>
          <cell r="G361">
            <v>1</v>
          </cell>
        </row>
        <row r="362">
          <cell r="B362" t="str">
            <v>BREAKER-BARRAS DE COBRE 3X800 A.CONEXION DE CABLES AL BREAKER.</v>
          </cell>
          <cell r="C362" t="str">
            <v>Un</v>
          </cell>
          <cell r="D362">
            <v>150000</v>
          </cell>
          <cell r="E362">
            <v>28500</v>
          </cell>
          <cell r="F362">
            <v>178500</v>
          </cell>
          <cell r="G362">
            <v>1</v>
          </cell>
        </row>
        <row r="363">
          <cell r="B363" t="str">
            <v>BREAKER-BARRAS DE COBRE 3X500 A.CONEXION DE CABLES AL BREAKER.</v>
          </cell>
          <cell r="C363" t="str">
            <v>Un</v>
          </cell>
          <cell r="D363">
            <v>120000</v>
          </cell>
          <cell r="E363">
            <v>22800</v>
          </cell>
          <cell r="F363">
            <v>142800</v>
          </cell>
          <cell r="G363">
            <v>1</v>
          </cell>
        </row>
        <row r="364">
          <cell r="B364" t="str">
            <v>BREAKER-BARRAS DE COBRE 3X300 A.CONEXION DE CABLES AL BREAKER.</v>
          </cell>
          <cell r="C364" t="str">
            <v>Un</v>
          </cell>
          <cell r="D364">
            <v>100000</v>
          </cell>
          <cell r="E364">
            <v>19000</v>
          </cell>
          <cell r="F364">
            <v>119000</v>
          </cell>
          <cell r="G364">
            <v>1</v>
          </cell>
        </row>
        <row r="365">
          <cell r="B365" t="str">
            <v>BREAKER ELEMENTOS DE FIJACIÒN. TORNILLOS Y DEMÀS.</v>
          </cell>
          <cell r="C365" t="str">
            <v>Un</v>
          </cell>
          <cell r="D365">
            <v>15000</v>
          </cell>
          <cell r="E365">
            <v>2850</v>
          </cell>
          <cell r="F365">
            <v>17850</v>
          </cell>
        </row>
        <row r="366">
          <cell r="B366" t="str">
            <v>BREAKER TOTALIZADOR  INDUSTRIAL 3X800A  220 V. AJUSTABLE TÈRMICA Y MAGNÈTICAMENTE (560-800A),  Icu=70 KA. Ics=100%Icu.MARCA ABB (REFERENCIA T6N  800 TMA 800-8000 3P FF), SIEMENS, EATON O MERLIN GERIN.</v>
          </cell>
          <cell r="C366" t="str">
            <v>Un</v>
          </cell>
          <cell r="D366">
            <v>3510000</v>
          </cell>
          <cell r="E366">
            <v>666900</v>
          </cell>
          <cell r="F366">
            <v>4176900</v>
          </cell>
          <cell r="G366">
            <v>5</v>
          </cell>
        </row>
        <row r="367">
          <cell r="B367" t="str">
            <v>BREAKER TOTALIZADOR  INDUSTRIAL 3X800A  220 V. AJUSTABLE TÈRMICA Y MAGNÈTICAMENTE (560-800A),  Icu=85KA. Ics=100%Icu.MARCA ABB (REFERENCIA T6S  800 TMA 800-8000 3P FF), SIEMENS, EATON O MERLIN GERIN.</v>
          </cell>
          <cell r="C367" t="str">
            <v>Un</v>
          </cell>
          <cell r="D367">
            <v>4485000</v>
          </cell>
          <cell r="E367">
            <v>852150</v>
          </cell>
          <cell r="F367">
            <v>5337150</v>
          </cell>
          <cell r="G367">
            <v>6</v>
          </cell>
        </row>
        <row r="368">
          <cell r="B368" t="str">
            <v>BREAKER TOTALIZADOR  INDUSTRIAL 3X800A  220 V. AJUSTABLE TÈRMICA Y MAGNÈTICAMENTE (560-800A),  Icu=100KA. Ics=100%Icu.MARCA ABB (REFERENCIA T6H  800 TMA 800-8000 3P FF), SIEMENS, EATON O MERLIN GERIN.</v>
          </cell>
          <cell r="C368" t="str">
            <v>Un</v>
          </cell>
          <cell r="D368">
            <v>4745000</v>
          </cell>
          <cell r="E368">
            <v>901550</v>
          </cell>
          <cell r="F368">
            <v>5646550</v>
          </cell>
          <cell r="G368">
            <v>6</v>
          </cell>
        </row>
        <row r="369">
          <cell r="B369" t="str">
            <v>BREAKER TOTALIZADOR  INDUSTRIAL 3X630A  220 V. AJUSTABLE TÈRMICA Y MAGNÈTICAMENTE (441-630A),  Icu=70 KA. Ics=100%Icu.MARCA ABB (REFERENCIA T6N  630 TMA 630-6300 3P FF), SIEMENS, EATON O MERLIN GERIN.</v>
          </cell>
          <cell r="C369" t="str">
            <v>Un</v>
          </cell>
          <cell r="D369">
            <v>2723500</v>
          </cell>
          <cell r="E369">
            <v>517465</v>
          </cell>
          <cell r="F369">
            <v>3240965</v>
          </cell>
          <cell r="G369">
            <v>5</v>
          </cell>
        </row>
        <row r="370">
          <cell r="B370" t="str">
            <v>BREAKER TOTALIZADOR  INDUSTRIAL 3X630A  220 V. AJUSTABLE TÈRMICA Y MAGNÈTICAMENTE (441-630A),  Icu=85KA. Ics=100%Icu.MARCA ABB (REFERENCIA T6S  630 TMA 630-6300 3P FF), SIEMENS, EATON O MERLIN GERIN.</v>
          </cell>
          <cell r="C370" t="str">
            <v>Un</v>
          </cell>
          <cell r="D370">
            <v>3399500</v>
          </cell>
          <cell r="E370">
            <v>645905</v>
          </cell>
          <cell r="F370">
            <v>4045405</v>
          </cell>
          <cell r="G370">
            <v>5</v>
          </cell>
        </row>
        <row r="371">
          <cell r="B371" t="str">
            <v>BREAKER TOTALIZADOR  INDUSTRIAL 3X630A  220 V. AJUSTABLE TÈRMICA Y MAGNÈTICAMENTE (441-630A),  Icu=100KA. Ics=100%Icu.MARCA ABB (REFERENCIA T6H  630 TMA 630-6300 3P FF), SIEMENS, EATON O MERLIN GERIN.</v>
          </cell>
          <cell r="C371" t="str">
            <v>Un</v>
          </cell>
          <cell r="D371">
            <v>3399500</v>
          </cell>
          <cell r="E371">
            <v>645905</v>
          </cell>
          <cell r="F371">
            <v>4045405</v>
          </cell>
          <cell r="G371">
            <v>5</v>
          </cell>
        </row>
        <row r="372">
          <cell r="B372" t="str">
            <v>BREAKER TOTALIZADOR  INDUSTRIAL 3X500A  220 V. AJUSTABLE TÈRMICA Y MAGNÈTICAMENTE (350-500A),  Icu=70 KA. Ics=100%Icu.MARCA ABB (REFERENCIA T5N  630 TMA 500-5000 3P FF), SIEMENS, EATON O MERLIN GERIN.</v>
          </cell>
          <cell r="C372" t="str">
            <v>Un</v>
          </cell>
          <cell r="D372">
            <v>2093000</v>
          </cell>
          <cell r="E372">
            <v>397670</v>
          </cell>
          <cell r="F372">
            <v>2490670</v>
          </cell>
          <cell r="G372">
            <v>5</v>
          </cell>
        </row>
        <row r="373">
          <cell r="B373" t="str">
            <v>BREAKER TOTALIZADOR  INDUSTRIAL 3X500A  220 V. AJUSTABLE TÈRMICA Y MAGNÈTICAMENTE (350-500A),  Icu=85KA. Ics=100%Icu.MARCA ABB (REFERENCIA T5S  630 TMA 500-5000 3P FF), SIEMENS, EATON O MERLIN GERIN.</v>
          </cell>
          <cell r="C373" t="str">
            <v>Un</v>
          </cell>
          <cell r="D373">
            <v>2372500</v>
          </cell>
          <cell r="E373">
            <v>450775</v>
          </cell>
          <cell r="F373">
            <v>2823275</v>
          </cell>
          <cell r="G373">
            <v>5</v>
          </cell>
        </row>
        <row r="374">
          <cell r="B374" t="str">
            <v>BREAKER TOTALIZADOR  INDUSTRIAL 3X500A  220 V. AJUSTABLE TÈRMICA Y MAGNÈTICAMENTE (350-500A),  Icu=100KA. Ics=100%Icu.MARCA ABB (REFERENCIA T5H  630 TMA 500-50003P FF), SIEMENS, EATON O MERLIN GERIN.</v>
          </cell>
          <cell r="C374" t="str">
            <v>Un</v>
          </cell>
          <cell r="D374">
            <v>2496000</v>
          </cell>
          <cell r="E374">
            <v>474240</v>
          </cell>
          <cell r="F374">
            <v>2970240</v>
          </cell>
          <cell r="G374">
            <v>5</v>
          </cell>
        </row>
        <row r="375">
          <cell r="B375" t="str">
            <v>BREAKER TOTALIZADOR  INDUSTRIAL 3X400A  220 V. AJUSTABLE TÈRMICA Y MAGNÈTICAMENTE (280-400A),  Icu=70 KA. Ics=100%Icu.MARCA ABB (REFERENCIA T5N  400 TMA 400-4000 3P FF), SIEMENS, EATON O MERLIN GERIN.</v>
          </cell>
          <cell r="C375" t="str">
            <v>Un</v>
          </cell>
          <cell r="D375">
            <v>864500</v>
          </cell>
          <cell r="E375">
            <v>164255</v>
          </cell>
          <cell r="F375">
            <v>1028755</v>
          </cell>
          <cell r="G375">
            <v>5</v>
          </cell>
        </row>
        <row r="376">
          <cell r="B376" t="str">
            <v>BREAKER TOTALIZADOR  INDUSTRIAL 3X400A  220 V. AJUSTABLE TÈRMICA Y MAGNÈTICAMENTE (280-400A),  Icu=85KA. Ics=100%Icu.MARCA ABB (REFERENCIA T5S  400 TMA 400-4000 3P FF), SIEMENS, EATON O MERLIN GERIN.</v>
          </cell>
          <cell r="C376" t="str">
            <v>Un</v>
          </cell>
          <cell r="D376">
            <v>1404000</v>
          </cell>
          <cell r="E376">
            <v>266760</v>
          </cell>
          <cell r="F376">
            <v>1670760</v>
          </cell>
          <cell r="G376">
            <v>5</v>
          </cell>
        </row>
        <row r="377">
          <cell r="B377" t="str">
            <v>BREAKER TOTALIZADOR  INDUSTRIAL 3X400A  220 V. AJUSTABLE TÈRMICA Y MAGNÈTICAMENTE (280-400A),  Icu=100KA. Ics=100%Icu.MARCA ABB (REFERENCIA T5H  400 TMA 400-40003P FF), SIEMENS, EATON O MERLIN GERIN.</v>
          </cell>
          <cell r="C377" t="str">
            <v>Un</v>
          </cell>
          <cell r="D377">
            <v>1534000</v>
          </cell>
          <cell r="E377">
            <v>291460</v>
          </cell>
          <cell r="F377">
            <v>1825460</v>
          </cell>
          <cell r="G377">
            <v>5</v>
          </cell>
        </row>
        <row r="378">
          <cell r="B378" t="str">
            <v>BREAKER TOTALIZADOR  INDUSTRIAL 3X320A  220 V. AJUSTABLE TÈRMICA Y MAGNÈTICAMENTE (224-320A),  Icu=100KA. Ics=100%Icu.MARCA ABB (REFERENCIA T5H  320 TMA 320-3200 3P FF), SIEMENS, EATON O MERLIN GERIN.</v>
          </cell>
          <cell r="C378" t="str">
            <v>Un</v>
          </cell>
          <cell r="D378">
            <v>1534000</v>
          </cell>
          <cell r="E378">
            <v>291460</v>
          </cell>
          <cell r="F378">
            <v>1825460</v>
          </cell>
          <cell r="G378">
            <v>4</v>
          </cell>
        </row>
        <row r="379">
          <cell r="B379" t="str">
            <v>BREAKER TOTALIZADOR  INDUSTRIAL 3X250A  220 V. AJUSTABLE TÈRMICA Y MAGNÈTICAMENTE (175-250A),  Icu=100KA. Ics=100%Icu.MARCA ABB (REFERENCIA XT4H 250 TMA 250-2500 3P FF), SIEMENS, EATON O MERLIN GERIN.</v>
          </cell>
          <cell r="C379" t="str">
            <v>Un</v>
          </cell>
          <cell r="D379">
            <v>1384500</v>
          </cell>
          <cell r="E379">
            <v>263055</v>
          </cell>
          <cell r="F379">
            <v>1647555</v>
          </cell>
          <cell r="G379">
            <v>4</v>
          </cell>
        </row>
        <row r="380">
          <cell r="B380" t="str">
            <v>BREAKER TOTALIZADOR  INDUSTRIAL 3X200A  220 V. AJUSTABLE TÈRMICA Y MAGNÈTICAMENTE (140-200A),  Icu=100KA. Ics=100%Icu.MARCA ABB (REFERENCIA XT4H 250 TMA 200-2000 3P FF), SIEMENS, EATON O MERLIN GERIN.</v>
          </cell>
          <cell r="C380" t="str">
            <v>Un</v>
          </cell>
          <cell r="D380">
            <v>1235000</v>
          </cell>
          <cell r="E380">
            <v>234650</v>
          </cell>
          <cell r="F380">
            <v>1469650</v>
          </cell>
          <cell r="G380">
            <v>4</v>
          </cell>
        </row>
        <row r="381">
          <cell r="B381" t="str">
            <v>BREAKER TOTALIZADOR  INDUSTRIAL 3X160A  220 V. AJUSTABLE TÈRMICA Y MAGNÈTICAMENTE (112-160A),  Icu=100KA. Ics=100%Icu.MARCA ABB (REFERENCIA XT2H 160 TMA 160-1600 3P FF), SIEMENS, EATON O MERLIN GERIN.</v>
          </cell>
          <cell r="C381" t="str">
            <v>Un</v>
          </cell>
          <cell r="D381">
            <v>767000</v>
          </cell>
          <cell r="E381">
            <v>145730</v>
          </cell>
          <cell r="F381">
            <v>912730</v>
          </cell>
          <cell r="G381">
            <v>4</v>
          </cell>
        </row>
        <row r="382">
          <cell r="B382" t="str">
            <v>BREAKER TOTALIZADOR  INDUSTRIAL 3X125A  220 V. AJUSTABLE TÈRMICA Y MAGNÈTICAMENTE (87,5-125A),  Icu=100KA. Ics=100%Icu.MARCA ABB (REFERENCIA XT2H 160 TMA 125-1250 3P FF), SIEMENS, EATON O MERLIN GERIN.</v>
          </cell>
          <cell r="C382" t="str">
            <v>Un</v>
          </cell>
          <cell r="D382">
            <v>734500</v>
          </cell>
          <cell r="E382">
            <v>139555</v>
          </cell>
          <cell r="F382">
            <v>874055</v>
          </cell>
          <cell r="G382">
            <v>2</v>
          </cell>
        </row>
        <row r="383">
          <cell r="B383" t="str">
            <v>BREAKER TOTALIZADOR  INDUSTRIAL 3X100A  220 V. AJUSTABLE TÈRMICA Y MAGNÈTICAMENTE (70-100A),  Icu=100KA. Ics=100%Icu.MARCA ABB (REFERENCIA XT2H 160 TMA 100-1000 3P FF), SIEMENS, EATON O MERLIN GERIN.</v>
          </cell>
          <cell r="C383" t="str">
            <v>Un</v>
          </cell>
          <cell r="D383">
            <v>624000</v>
          </cell>
          <cell r="E383">
            <v>118560</v>
          </cell>
          <cell r="F383">
            <v>742560</v>
          </cell>
          <cell r="G383">
            <v>2</v>
          </cell>
        </row>
        <row r="384">
          <cell r="B384" t="str">
            <v>BREAKER 3X15A  220 V,  25 KA INDUSTRIAL ABB(A1B 125 TMF 15-300 3P FF), SIEMENS, EATON O MERLIN GERIN</v>
          </cell>
          <cell r="C384" t="str">
            <v>Un</v>
          </cell>
          <cell r="D384">
            <v>120000</v>
          </cell>
          <cell r="E384">
            <v>22800</v>
          </cell>
          <cell r="F384">
            <v>142800</v>
          </cell>
          <cell r="G384">
            <v>1</v>
          </cell>
        </row>
        <row r="385">
          <cell r="B385" t="str">
            <v>BREAKER 3X15A  220 V,  100 KA INDUSTRIAL ABB(A1N 125 TMF 15-300 3P FF), SIEMENS, EATON O MERLIN GERIN</v>
          </cell>
          <cell r="C385" t="str">
            <v>Un</v>
          </cell>
          <cell r="D385">
            <v>186000</v>
          </cell>
          <cell r="E385">
            <v>35340</v>
          </cell>
          <cell r="F385">
            <v>221340</v>
          </cell>
          <cell r="G385">
            <v>1</v>
          </cell>
        </row>
        <row r="386">
          <cell r="B386" t="str">
            <v>BREAKER 3X20A  220 V,  25 KA INDUSTRIAL ABB(A1B 125 TMF 20-300 3P FF), SIEMENS, EATON O MERLIN GERIN</v>
          </cell>
          <cell r="C386" t="str">
            <v>Un</v>
          </cell>
          <cell r="D386">
            <v>120000</v>
          </cell>
          <cell r="E386">
            <v>22800</v>
          </cell>
          <cell r="F386">
            <v>142800</v>
          </cell>
          <cell r="G386">
            <v>1</v>
          </cell>
        </row>
        <row r="387">
          <cell r="B387" t="str">
            <v>BREAKER 3X20A  220 V,  100 KA INDUSTRIAL ABB(A1N 125 TMF 20-300 3P FF), SIEMENS, EATON O MERLIN GERIN</v>
          </cell>
          <cell r="C387" t="str">
            <v>Un</v>
          </cell>
          <cell r="D387">
            <v>186000</v>
          </cell>
          <cell r="E387">
            <v>35340</v>
          </cell>
          <cell r="F387">
            <v>221340</v>
          </cell>
          <cell r="G387">
            <v>1</v>
          </cell>
        </row>
        <row r="388">
          <cell r="B388" t="str">
            <v>BREAKER 3X30A  220 V,  25 KA INDUSTRIAL ABB(A1B 125 TMF 30-300 3P FF), SIEMENS, EATON O MERLIN GERIN</v>
          </cell>
          <cell r="C388" t="str">
            <v>Un</v>
          </cell>
          <cell r="D388">
            <v>129000</v>
          </cell>
          <cell r="E388">
            <v>24510</v>
          </cell>
          <cell r="F388">
            <v>153510</v>
          </cell>
          <cell r="G388">
            <v>1</v>
          </cell>
        </row>
        <row r="389">
          <cell r="B389" t="str">
            <v>BREAKER 3X30A  220 V,  100 KA INDUSTRIAL ABB(A1N 125 TMF 30-300 3P FF), SIEMENS, EATON O MERLIN GERIN</v>
          </cell>
          <cell r="D389">
            <v>204000</v>
          </cell>
          <cell r="E389">
            <v>38760</v>
          </cell>
          <cell r="F389">
            <v>242760</v>
          </cell>
          <cell r="G389">
            <v>1</v>
          </cell>
        </row>
        <row r="390">
          <cell r="B390" t="str">
            <v>BREAKER 3X40A  220 V,  25 KA INDUSTRIAL ABB(A1B 125 TMF 40-400 3P FF), SIEMENS, EATON O MERLIN GERIN</v>
          </cell>
          <cell r="C390" t="str">
            <v>Un</v>
          </cell>
          <cell r="D390">
            <v>129000</v>
          </cell>
          <cell r="E390">
            <v>24510</v>
          </cell>
          <cell r="F390">
            <v>153510</v>
          </cell>
          <cell r="G390">
            <v>1</v>
          </cell>
        </row>
        <row r="391">
          <cell r="B391" t="str">
            <v>BREAKER 3X40A  220 V,  100 KA INDUSTRIAL ABB(A1N 125 TMF 40-400 3P FF), SIEMENS, EATON O MERLIN GERIN</v>
          </cell>
          <cell r="C391" t="str">
            <v>Un</v>
          </cell>
          <cell r="D391">
            <v>204000</v>
          </cell>
          <cell r="E391">
            <v>38760</v>
          </cell>
          <cell r="F391">
            <v>242760</v>
          </cell>
          <cell r="G391">
            <v>1</v>
          </cell>
        </row>
        <row r="392">
          <cell r="B392" t="str">
            <v>BREAKER 3X50A  220 V,  25 KA INDUSTRIAL ABB(A1B 125 TMF 50-500 3P FF), SIEMENS, EATON O MERLIN GERIN</v>
          </cell>
          <cell r="C392" t="str">
            <v>Un</v>
          </cell>
          <cell r="D392">
            <v>129000</v>
          </cell>
          <cell r="E392">
            <v>24510</v>
          </cell>
          <cell r="F392">
            <v>153510</v>
          </cell>
          <cell r="G392">
            <v>1</v>
          </cell>
        </row>
        <row r="393">
          <cell r="B393" t="str">
            <v>BREAKER 3X50A  220 V,  100 KA INDUSTRIAL ABB(A1N 125 TMF 50-500 3P FF), SIEMENS, EATON O MERLIN GERIN</v>
          </cell>
          <cell r="C393" t="str">
            <v>Un</v>
          </cell>
          <cell r="D393">
            <v>204000</v>
          </cell>
          <cell r="E393">
            <v>38760</v>
          </cell>
          <cell r="F393">
            <v>242760</v>
          </cell>
          <cell r="G393">
            <v>1</v>
          </cell>
        </row>
        <row r="394">
          <cell r="B394" t="str">
            <v>BREAKER 3X60A  220 V,  25 KA INDUSTRIAL ABB(A1B 125 TMF 60-600 3P FF), SIEMENS, EATON O MERLIN GERIN</v>
          </cell>
          <cell r="C394" t="str">
            <v>Un</v>
          </cell>
          <cell r="D394">
            <v>129000</v>
          </cell>
          <cell r="E394">
            <v>24510</v>
          </cell>
          <cell r="F394">
            <v>153510</v>
          </cell>
          <cell r="G394">
            <v>1</v>
          </cell>
        </row>
        <row r="395">
          <cell r="B395" t="str">
            <v>BREAKER 3X60A  220 V,  100 KA INDUSTRIAL ABB(A1N 125 TMF 60-600 3P FF), SIEMENS, EATON O MERLIN GERIN</v>
          </cell>
          <cell r="C395" t="str">
            <v>Un</v>
          </cell>
          <cell r="D395">
            <v>204000</v>
          </cell>
          <cell r="E395">
            <v>38760</v>
          </cell>
          <cell r="F395">
            <v>242760</v>
          </cell>
          <cell r="G395">
            <v>1</v>
          </cell>
        </row>
        <row r="396">
          <cell r="B396" t="str">
            <v>BREAKER 3X70A  220 V,  25 KA INDUSTRIAL ABB(A1B 125 TMF 70-700 3P FF), SIEMENS, EATON O MERLIN GERIN</v>
          </cell>
          <cell r="C396" t="str">
            <v>Un</v>
          </cell>
          <cell r="D396">
            <v>132000</v>
          </cell>
          <cell r="E396">
            <v>25080</v>
          </cell>
          <cell r="F396">
            <v>157080</v>
          </cell>
          <cell r="G396">
            <v>1</v>
          </cell>
        </row>
        <row r="397">
          <cell r="B397" t="str">
            <v>BREAKER 3X70A  220 V,  100 KA INDUSTRIAL ABB(A1N 125 TMF 70-700 3P FF), SIEMENS, EATON O MERLIN GERIN</v>
          </cell>
          <cell r="C397" t="str">
            <v>Un</v>
          </cell>
          <cell r="D397">
            <v>210000</v>
          </cell>
          <cell r="E397">
            <v>39900</v>
          </cell>
          <cell r="F397">
            <v>249900</v>
          </cell>
          <cell r="G397">
            <v>1</v>
          </cell>
        </row>
        <row r="398">
          <cell r="B398" t="str">
            <v>BREAKER 3X80A  220 V,  25 KA INDUSTRIAL ABB(A1B 125 TMF 80-800 3P FF), SIEMENS, EATON O MERLIN GERIN</v>
          </cell>
          <cell r="C398" t="str">
            <v>Un</v>
          </cell>
          <cell r="D398">
            <v>132000</v>
          </cell>
          <cell r="E398">
            <v>25080</v>
          </cell>
          <cell r="F398">
            <v>157080</v>
          </cell>
          <cell r="G398">
            <v>1</v>
          </cell>
        </row>
        <row r="399">
          <cell r="B399" t="str">
            <v>BREAKER 3X80A  220 V,  100 KA INDUSTRIAL ABB(A1N 125 TMF 80-800 3P FF), SIEMENS, EATON O MERLIN GERIN</v>
          </cell>
          <cell r="C399" t="str">
            <v>Un</v>
          </cell>
          <cell r="D399">
            <v>216000</v>
          </cell>
          <cell r="E399">
            <v>41040</v>
          </cell>
          <cell r="F399">
            <v>257040</v>
          </cell>
          <cell r="G399">
            <v>1</v>
          </cell>
        </row>
        <row r="400">
          <cell r="B400" t="str">
            <v>BREAKER 3X100A  220 V,  25 KA INDUSTRIAL ABB(A1B 125 TMF 100-1000 3P FF), SIEMENS, EATON O MERLIN GERIN</v>
          </cell>
          <cell r="C400" t="str">
            <v>Un</v>
          </cell>
          <cell r="D400">
            <v>132000</v>
          </cell>
          <cell r="E400">
            <v>25080</v>
          </cell>
          <cell r="F400">
            <v>157080</v>
          </cell>
          <cell r="G400">
            <v>2</v>
          </cell>
        </row>
        <row r="401">
          <cell r="B401" t="str">
            <v>BREAKER 3X100A  220 V,  100 KA INDUSTRIAL ABB(A1N 125 TMF 100-1000 3P FF), SIEMENS, EATON O MERLIN GERIN</v>
          </cell>
          <cell r="C401" t="str">
            <v>Un</v>
          </cell>
          <cell r="D401">
            <v>216000</v>
          </cell>
          <cell r="E401">
            <v>41040</v>
          </cell>
          <cell r="F401">
            <v>257040</v>
          </cell>
          <cell r="G401">
            <v>2</v>
          </cell>
        </row>
        <row r="402">
          <cell r="B402" t="str">
            <v>BREAKER 3X125A  220 V,  25 KA INDUSTRIAL ABB(A1B 125 TMF 125-1250 3P FF), SIEMENS, EATON O MERLIN GERIN</v>
          </cell>
          <cell r="C402" t="str">
            <v>Un</v>
          </cell>
          <cell r="D402">
            <v>312000</v>
          </cell>
          <cell r="E402">
            <v>59280</v>
          </cell>
          <cell r="F402">
            <v>371280</v>
          </cell>
          <cell r="G402">
            <v>2</v>
          </cell>
        </row>
        <row r="403">
          <cell r="B403" t="str">
            <v>BREAKER 3X125A  220 V,  100 KA INDUSTRIAL ABB(A1N 125 TMF 125-1250 3P FF), SIEMENS, EATON O MERLIN GERIN</v>
          </cell>
          <cell r="C403" t="str">
            <v>Un</v>
          </cell>
          <cell r="D403">
            <v>354000</v>
          </cell>
          <cell r="E403">
            <v>67260</v>
          </cell>
          <cell r="F403">
            <v>421260</v>
          </cell>
          <cell r="G403">
            <v>2</v>
          </cell>
        </row>
        <row r="404">
          <cell r="B404" t="str">
            <v>BREAKER 3X150A  220 V,  85 KA INDUSTRIAL ABB(A2N 250 TMF 150-1500 3P FF), SIEMENS, EATON O MERLIN GERIN</v>
          </cell>
          <cell r="C404" t="str">
            <v>Un</v>
          </cell>
          <cell r="D404">
            <v>360000</v>
          </cell>
          <cell r="E404">
            <v>68400</v>
          </cell>
          <cell r="F404">
            <v>428400</v>
          </cell>
          <cell r="G404">
            <v>4</v>
          </cell>
        </row>
        <row r="405">
          <cell r="B405" t="str">
            <v>BREAKER 3X160A  220 V,  85 KA INDUSTRIAL ABB(A2N 250 TMF 160-1600 3P FF), SIEMENS, EATON O MERLIN GERIN</v>
          </cell>
          <cell r="C405" t="str">
            <v>Un</v>
          </cell>
          <cell r="D405">
            <v>360000</v>
          </cell>
          <cell r="E405">
            <v>68400</v>
          </cell>
          <cell r="F405">
            <v>428400</v>
          </cell>
          <cell r="G405">
            <v>4</v>
          </cell>
        </row>
        <row r="406">
          <cell r="B406" t="str">
            <v>BREAKER 3X175A  220 V,  85 KA INDUSTRIAL ABB(A2N 250 TMF 150-1750 3P FF), SIEMENS, EATON O MERLIN GERIN</v>
          </cell>
          <cell r="C406" t="str">
            <v>Un</v>
          </cell>
          <cell r="D406">
            <v>360000</v>
          </cell>
          <cell r="E406">
            <v>68400</v>
          </cell>
          <cell r="F406">
            <v>428400</v>
          </cell>
          <cell r="G406">
            <v>4</v>
          </cell>
        </row>
        <row r="407">
          <cell r="B407" t="str">
            <v>BREAKER 3X200A  220 V,  85 KA INDUSTRIAL ABB(A2N 250 TMF 200-2000 3P FF), SIEMENS, EATON O MERLIN GERIN</v>
          </cell>
          <cell r="C407" t="str">
            <v>Un</v>
          </cell>
          <cell r="D407">
            <v>360000</v>
          </cell>
          <cell r="E407">
            <v>68400</v>
          </cell>
          <cell r="F407">
            <v>428400</v>
          </cell>
          <cell r="G407">
            <v>4</v>
          </cell>
        </row>
        <row r="408">
          <cell r="B408" t="str">
            <v>BREAKER 3X225A  220 V,  85 KA INDUSTRIAL ABB(A2N 250 TMF 225-2250 3P FF), SIEMENS, EATON O MERLIN GERIN</v>
          </cell>
          <cell r="C408" t="str">
            <v>Un</v>
          </cell>
          <cell r="D408">
            <v>360000</v>
          </cell>
          <cell r="E408">
            <v>68400</v>
          </cell>
          <cell r="F408">
            <v>428400</v>
          </cell>
          <cell r="G408">
            <v>4</v>
          </cell>
        </row>
        <row r="409">
          <cell r="B409" t="str">
            <v>BREAKER 3X250A  220 V,  85 KA INDUSTRIAL ABB(A2N 250 TMF 250-2500 3P FF), SIEMENS, EATON O MERLIN GERIN</v>
          </cell>
          <cell r="C409" t="str">
            <v>Un</v>
          </cell>
          <cell r="D409">
            <v>456000</v>
          </cell>
          <cell r="E409">
            <v>86640</v>
          </cell>
          <cell r="F409">
            <v>542640</v>
          </cell>
          <cell r="G409">
            <v>4</v>
          </cell>
        </row>
        <row r="410">
          <cell r="B410" t="str">
            <v>BREAKER 3X320A  220 V,  85 KA INDUSTRIAL ABB(A3N 400 TMF 320-3200 3P FF), SIEMENS, EATON O MERLIN GERIN</v>
          </cell>
          <cell r="C410" t="str">
            <v>Un</v>
          </cell>
          <cell r="D410">
            <v>690000</v>
          </cell>
          <cell r="E410">
            <v>131100</v>
          </cell>
          <cell r="F410">
            <v>821100</v>
          </cell>
          <cell r="G410">
            <v>4</v>
          </cell>
        </row>
        <row r="411">
          <cell r="B411" t="str">
            <v>BREAKER 3X400A  220 V,  85 KA INDUSTRIAL ABB(A3N 400 TMF 400-4000 3P FF), SIEMENS, EATON O MERLIN GERIN</v>
          </cell>
          <cell r="C411" t="str">
            <v>Un</v>
          </cell>
          <cell r="D411">
            <v>690000</v>
          </cell>
          <cell r="E411">
            <v>131100</v>
          </cell>
          <cell r="F411">
            <v>821100</v>
          </cell>
          <cell r="G411">
            <v>6</v>
          </cell>
        </row>
        <row r="412">
          <cell r="B412" t="str">
            <v>BREAKER 3X500A  220 V,  85 KA INDUSTRIAL ABB(A3N 630 TMF 500-5000 3P FF), SIEMENS, EATON O MERLIN GERIN</v>
          </cell>
          <cell r="C412" t="str">
            <v>Un</v>
          </cell>
          <cell r="D412">
            <v>1740000</v>
          </cell>
          <cell r="E412">
            <v>330600</v>
          </cell>
          <cell r="F412">
            <v>2070600</v>
          </cell>
          <cell r="G412">
            <v>6</v>
          </cell>
        </row>
        <row r="413">
          <cell r="B413" t="str">
            <v>BREAKER 3X630A  220 V,  85 KA INDUSTRIAL ABB(A3N 630 ELT-LI In=630  3P FF-CON RELÈ ELECTRÒNICO CON PROTECCIÒN DE SOBRECARGA), SIEMENS, EATON O MERLIN GERIN</v>
          </cell>
          <cell r="C413" t="str">
            <v>Un</v>
          </cell>
          <cell r="D413">
            <v>1980000</v>
          </cell>
          <cell r="E413">
            <v>376200</v>
          </cell>
          <cell r="F413">
            <v>2356200</v>
          </cell>
          <cell r="G413">
            <v>6</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B422" t="str">
            <v xml:space="preserve">BREAKER MONOPOLAR ENCHUFABLE. TACO SIEMENS Q115. 1x15 </v>
          </cell>
          <cell r="C422" t="str">
            <v>UN</v>
          </cell>
          <cell r="D422">
            <v>8305</v>
          </cell>
          <cell r="E422">
            <v>1577.95</v>
          </cell>
          <cell r="F422">
            <v>9882.9500000000007</v>
          </cell>
          <cell r="G422">
            <v>0.3</v>
          </cell>
        </row>
        <row r="423">
          <cell r="B423" t="str">
            <v xml:space="preserve">BREAKER MONOPOLAR ENCHUFABLE.TACO SIEMENS Q120 1x20 </v>
          </cell>
          <cell r="C423" t="str">
            <v>UN</v>
          </cell>
          <cell r="D423">
            <v>8305</v>
          </cell>
          <cell r="E423">
            <v>1577.95</v>
          </cell>
          <cell r="F423">
            <v>9882.9500000000007</v>
          </cell>
          <cell r="G423">
            <v>0.3</v>
          </cell>
        </row>
        <row r="424">
          <cell r="B424" t="str">
            <v xml:space="preserve">BREAKER MONOPOLAR.TACO SIEMENS Q130 1x30 </v>
          </cell>
          <cell r="C424" t="str">
            <v>UN</v>
          </cell>
          <cell r="D424">
            <v>8305</v>
          </cell>
          <cell r="E424">
            <v>1577.95</v>
          </cell>
          <cell r="F424">
            <v>9882.9500000000007</v>
          </cell>
          <cell r="G424">
            <v>0.3</v>
          </cell>
        </row>
        <row r="425">
          <cell r="B425" t="str">
            <v xml:space="preserve">BREAKER MONOPOLAR ENCHUFABLE.TACO SIEMENS Q140 1x40 </v>
          </cell>
          <cell r="C425" t="str">
            <v>UN</v>
          </cell>
          <cell r="D425">
            <v>10230</v>
          </cell>
          <cell r="E425">
            <v>1943.7</v>
          </cell>
          <cell r="F425">
            <v>12173.7</v>
          </cell>
          <cell r="G425">
            <v>0.3</v>
          </cell>
        </row>
        <row r="426">
          <cell r="B426" t="str">
            <v xml:space="preserve">BREAKER MONOPOLAR ENCHUFABLE.TACO SIEMENS Q150 1x50 </v>
          </cell>
          <cell r="C426" t="str">
            <v>UN</v>
          </cell>
          <cell r="D426">
            <v>10230</v>
          </cell>
          <cell r="E426">
            <v>1943.7</v>
          </cell>
          <cell r="F426">
            <v>12173.7</v>
          </cell>
          <cell r="G426">
            <v>0.3</v>
          </cell>
        </row>
        <row r="427">
          <cell r="B427" t="str">
            <v xml:space="preserve">BREAKER MONOPOLAR ENCHUFABLE.TACO SIEMENS Q160 1x60 </v>
          </cell>
          <cell r="C427" t="str">
            <v>UN</v>
          </cell>
          <cell r="D427">
            <v>20200</v>
          </cell>
          <cell r="E427">
            <v>3838</v>
          </cell>
          <cell r="F427">
            <v>24038</v>
          </cell>
          <cell r="G427">
            <v>0.3</v>
          </cell>
        </row>
        <row r="428">
          <cell r="B428" t="str">
            <v xml:space="preserve">BREAKER MONOPOLAR ENCHUFABLE.TACO SIEMENS Q170 1x70 </v>
          </cell>
          <cell r="C428" t="str">
            <v>UN</v>
          </cell>
          <cell r="D428">
            <v>20200</v>
          </cell>
          <cell r="E428">
            <v>3838</v>
          </cell>
          <cell r="F428">
            <v>24038</v>
          </cell>
          <cell r="G428">
            <v>0.3</v>
          </cell>
        </row>
        <row r="429">
          <cell r="B429" t="str">
            <v>BREAKER BIPOLAR ENCHUFABLE.TACO SIEMENS Q2100 2x100</v>
          </cell>
          <cell r="C429" t="str">
            <v>UN</v>
          </cell>
          <cell r="D429">
            <v>42900</v>
          </cell>
          <cell r="E429">
            <v>8151</v>
          </cell>
          <cell r="F429">
            <v>51051</v>
          </cell>
          <cell r="G429">
            <v>0.6</v>
          </cell>
        </row>
        <row r="430">
          <cell r="B430" t="str">
            <v xml:space="preserve">BREAKER BIPOLAR ENCHUFABLE.TACO SIEMENS Q215 2x15 </v>
          </cell>
          <cell r="C430" t="str">
            <v>UN</v>
          </cell>
          <cell r="D430">
            <v>25000</v>
          </cell>
          <cell r="E430">
            <v>4750</v>
          </cell>
          <cell r="F430">
            <v>29750</v>
          </cell>
          <cell r="G430">
            <v>0.6</v>
          </cell>
        </row>
        <row r="431">
          <cell r="B431" t="str">
            <v xml:space="preserve">BREAKER BIPOLAR ENCHUFABLE.TACO SIEMENS Q220 2x20 </v>
          </cell>
          <cell r="C431" t="str">
            <v>UN</v>
          </cell>
          <cell r="D431">
            <v>25000</v>
          </cell>
          <cell r="E431">
            <v>4750</v>
          </cell>
          <cell r="F431">
            <v>29750</v>
          </cell>
          <cell r="G431">
            <v>0.6</v>
          </cell>
        </row>
        <row r="432">
          <cell r="B432" t="str">
            <v>BREAKER BIPOLAR ENCHUFABLE.TACO SIEMENS Q230 2x30</v>
          </cell>
          <cell r="C432" t="str">
            <v>UN</v>
          </cell>
          <cell r="D432">
            <v>25000</v>
          </cell>
          <cell r="E432">
            <v>4750</v>
          </cell>
          <cell r="F432">
            <v>29750</v>
          </cell>
          <cell r="G432">
            <v>0.6</v>
          </cell>
        </row>
        <row r="433">
          <cell r="B433" t="str">
            <v>BREAKER BIPOLAR ENCHUFABLE.TACO SIEMENS Q240 2x40</v>
          </cell>
          <cell r="C433" t="str">
            <v>UN</v>
          </cell>
          <cell r="D433">
            <v>30000</v>
          </cell>
          <cell r="E433">
            <v>5700</v>
          </cell>
          <cell r="F433">
            <v>35700</v>
          </cell>
          <cell r="G433">
            <v>0.6</v>
          </cell>
        </row>
        <row r="434">
          <cell r="B434" t="str">
            <v>BREAKER BIPOLAR ENCHUFABLE.TACO SIEMENS Q250 2x50</v>
          </cell>
          <cell r="C434" t="str">
            <v>UN</v>
          </cell>
          <cell r="D434">
            <v>30000</v>
          </cell>
          <cell r="E434">
            <v>5700</v>
          </cell>
          <cell r="F434">
            <v>35700</v>
          </cell>
          <cell r="G434">
            <v>0.6</v>
          </cell>
        </row>
        <row r="435">
          <cell r="B435" t="str">
            <v>BREAKER BIPOLAR ENCHUFABLE.TACO SIEMENS Q260 2x60</v>
          </cell>
          <cell r="C435" t="str">
            <v>UN</v>
          </cell>
          <cell r="D435">
            <v>38000</v>
          </cell>
          <cell r="E435">
            <v>7220</v>
          </cell>
          <cell r="F435">
            <v>45220</v>
          </cell>
          <cell r="G435">
            <v>0.6</v>
          </cell>
        </row>
        <row r="436">
          <cell r="B436" t="str">
            <v xml:space="preserve">BREAKER BIPOLAR ENCHUFABLE.TACO SIEMENS Q270 2x70 </v>
          </cell>
          <cell r="C436" t="str">
            <v>UN</v>
          </cell>
          <cell r="D436">
            <v>38000</v>
          </cell>
          <cell r="E436">
            <v>7220</v>
          </cell>
          <cell r="F436">
            <v>45220</v>
          </cell>
          <cell r="G436">
            <v>0.6</v>
          </cell>
        </row>
        <row r="437">
          <cell r="B437" t="str">
            <v>BREAKER BIPOLAR ENCHUFABLE.TACO SIEMENS Q280 2x80</v>
          </cell>
          <cell r="C437" t="str">
            <v>UN</v>
          </cell>
          <cell r="D437">
            <v>42900</v>
          </cell>
          <cell r="E437">
            <v>8151</v>
          </cell>
          <cell r="F437">
            <v>51051</v>
          </cell>
          <cell r="G437">
            <v>0.6</v>
          </cell>
        </row>
        <row r="438">
          <cell r="B438" t="str">
            <v xml:space="preserve">BREAKER TRIPOLAR ENCHUFABLE.TACO SIEMENS Q3100 3x100 </v>
          </cell>
          <cell r="C438" t="str">
            <v>UN</v>
          </cell>
          <cell r="D438">
            <v>69000</v>
          </cell>
          <cell r="E438">
            <v>13110</v>
          </cell>
          <cell r="F438">
            <v>82110</v>
          </cell>
          <cell r="G438">
            <v>0.9</v>
          </cell>
        </row>
        <row r="439">
          <cell r="B439" t="str">
            <v xml:space="preserve">BREAKER TRIPOLAR ENCHUFABLE.TACO SIEMENS Q315 3x15 </v>
          </cell>
          <cell r="C439" t="str">
            <v>UN</v>
          </cell>
          <cell r="D439">
            <v>57800</v>
          </cell>
          <cell r="E439">
            <v>10982</v>
          </cell>
          <cell r="F439">
            <v>68782</v>
          </cell>
          <cell r="G439">
            <v>0.9</v>
          </cell>
        </row>
        <row r="440">
          <cell r="B440" t="str">
            <v xml:space="preserve">BREAKER TRIPOLAR ENCHUFABLE.TACO SIEMENS Q320 3x20 </v>
          </cell>
          <cell r="C440" t="str">
            <v>UN</v>
          </cell>
          <cell r="D440">
            <v>57800</v>
          </cell>
          <cell r="E440">
            <v>10982</v>
          </cell>
          <cell r="F440">
            <v>68782</v>
          </cell>
          <cell r="G440">
            <v>0.9</v>
          </cell>
        </row>
        <row r="441">
          <cell r="B441" t="str">
            <v xml:space="preserve">BREAKER TRIPOLAR ENCHUFABLE.TACO SIEMENS Q330 3x30 </v>
          </cell>
          <cell r="C441" t="str">
            <v>UN</v>
          </cell>
          <cell r="D441">
            <v>57800</v>
          </cell>
          <cell r="E441">
            <v>10982</v>
          </cell>
          <cell r="F441">
            <v>68782</v>
          </cell>
          <cell r="G441">
            <v>0.9</v>
          </cell>
        </row>
        <row r="442">
          <cell r="B442" t="str">
            <v xml:space="preserve">BREAKER TRIPOLAR ENCHUFABLE.TACO SIEMENS Q340 3x40 </v>
          </cell>
          <cell r="C442" t="str">
            <v>UN</v>
          </cell>
          <cell r="D442">
            <v>57800</v>
          </cell>
          <cell r="E442">
            <v>10982</v>
          </cell>
          <cell r="F442">
            <v>68782</v>
          </cell>
          <cell r="G442">
            <v>0.9</v>
          </cell>
        </row>
        <row r="443">
          <cell r="B443" t="str">
            <v>BREAKER TRIPOLAR ENCHUFABLE.TACO SIEMENS Q350 3x50</v>
          </cell>
          <cell r="C443" t="str">
            <v>UN</v>
          </cell>
          <cell r="D443">
            <v>57800</v>
          </cell>
          <cell r="E443">
            <v>10982</v>
          </cell>
          <cell r="F443">
            <v>68782</v>
          </cell>
          <cell r="G443">
            <v>0.9</v>
          </cell>
        </row>
        <row r="444">
          <cell r="B444" t="str">
            <v>BREAKER TRIPOLAR ENCHUFABLE.TACO SIEMENS Q360 3x60</v>
          </cell>
          <cell r="C444" t="str">
            <v>UN</v>
          </cell>
          <cell r="D444">
            <v>66800</v>
          </cell>
          <cell r="E444">
            <v>12692</v>
          </cell>
          <cell r="F444">
            <v>79492</v>
          </cell>
          <cell r="G444">
            <v>0.9</v>
          </cell>
        </row>
        <row r="445">
          <cell r="B445" t="str">
            <v>BREAKER TRIPOLAR ENCHUFABLE.TACO SIEMENS Q370 3x70</v>
          </cell>
          <cell r="C445" t="str">
            <v>UN</v>
          </cell>
          <cell r="D445">
            <v>66800</v>
          </cell>
          <cell r="E445">
            <v>12692</v>
          </cell>
          <cell r="F445">
            <v>79492</v>
          </cell>
          <cell r="G445">
            <v>0.9</v>
          </cell>
        </row>
        <row r="446">
          <cell r="B446" t="str">
            <v>BREAKERS CINTAS DE MARCACION Y ANILLOS DE MARCACION</v>
          </cell>
          <cell r="C446" t="str">
            <v>UN</v>
          </cell>
          <cell r="D446">
            <v>1200</v>
          </cell>
          <cell r="E446">
            <v>228</v>
          </cell>
          <cell r="F446">
            <v>1428</v>
          </cell>
          <cell r="G446">
            <v>0.1</v>
          </cell>
        </row>
        <row r="447">
          <cell r="B447" t="str">
            <v>Tapa intemperie, para toma doble, tipo 5320, metalica, horizontal</v>
          </cell>
          <cell r="D447">
            <v>25100</v>
          </cell>
          <cell r="E447">
            <v>4769</v>
          </cell>
          <cell r="F447">
            <v>29869</v>
          </cell>
          <cell r="G447">
            <v>0.1</v>
          </cell>
        </row>
        <row r="448">
          <cell r="B448" t="str">
            <v>TAPA P/BANDEJA TBPG10C20   SUPERIOR</v>
          </cell>
          <cell r="D448">
            <v>26541.625000000004</v>
          </cell>
          <cell r="E448">
            <v>5042.9087500000005</v>
          </cell>
        </row>
        <row r="449">
          <cell r="B449" t="str">
            <v>TAPA P/BANDEJA TBPG10C20I  INFERIOR</v>
          </cell>
          <cell r="D449">
            <v>26541.625000000004</v>
          </cell>
          <cell r="E449">
            <v>5042.9087500000005</v>
          </cell>
        </row>
        <row r="450">
          <cell r="B450" t="str">
            <v>TAPA P/BANDEJA TBPG20C20   SUPERIOR</v>
          </cell>
          <cell r="D450">
            <v>41336.625000000015</v>
          </cell>
          <cell r="E450">
            <v>7853.9587500000025</v>
          </cell>
        </row>
        <row r="451">
          <cell r="B451" t="str">
            <v>TAPA P/BANDEJA TBPG20C20I  INFERIOR</v>
          </cell>
          <cell r="D451">
            <v>41336.625000000015</v>
          </cell>
          <cell r="E451">
            <v>7853.9587500000025</v>
          </cell>
        </row>
        <row r="452">
          <cell r="B452" t="str">
            <v>TAPA P/BANDEJA TBPG30C20   SUPERIOR</v>
          </cell>
          <cell r="D452">
            <v>59591.125000000007</v>
          </cell>
          <cell r="E452">
            <v>11322.313750000001</v>
          </cell>
        </row>
        <row r="453">
          <cell r="B453" t="str">
            <v>TAPA P/BANDEJA TBPG30C20I  INFERIOR</v>
          </cell>
          <cell r="D453">
            <v>59591.125000000007</v>
          </cell>
          <cell r="E453">
            <v>11322.313750000001</v>
          </cell>
        </row>
        <row r="454">
          <cell r="B454" t="str">
            <v>TAPA P/BANDEJA TBPG40C20   SUPERIOR</v>
          </cell>
          <cell r="D454">
            <v>77572.000000000029</v>
          </cell>
          <cell r="E454">
            <v>14738.680000000006</v>
          </cell>
        </row>
        <row r="455">
          <cell r="B455" t="str">
            <v>TAPA P/BANDEJA TBPG40C20I  INFERIOR</v>
          </cell>
          <cell r="D455">
            <v>77572.000000000029</v>
          </cell>
          <cell r="E455">
            <v>14738.680000000006</v>
          </cell>
        </row>
        <row r="456">
          <cell r="B456" t="str">
            <v>TAPA P/BANDEJA TBPG60C20   SUPERIOR</v>
          </cell>
          <cell r="D456">
            <v>103138.75</v>
          </cell>
          <cell r="E456">
            <v>19596.362499999999</v>
          </cell>
        </row>
        <row r="457">
          <cell r="B457" t="str">
            <v>TAPA RAWELT 2X4 LISA</v>
          </cell>
          <cell r="C457" t="str">
            <v>UN</v>
          </cell>
          <cell r="D457">
            <v>3456.9444444444448</v>
          </cell>
          <cell r="E457">
            <v>656.81944444444457</v>
          </cell>
          <cell r="F457">
            <v>4113.7638888888896</v>
          </cell>
          <cell r="G457">
            <v>0.1</v>
          </cell>
        </row>
        <row r="458">
          <cell r="B458" t="str">
            <v>TAPA RAWELT 4X4 LISA</v>
          </cell>
          <cell r="C458" t="str">
            <v>UN</v>
          </cell>
          <cell r="D458">
            <v>4738</v>
          </cell>
          <cell r="E458">
            <v>900.22</v>
          </cell>
          <cell r="F458">
            <v>5638.22</v>
          </cell>
          <cell r="G458">
            <v>0.15</v>
          </cell>
        </row>
        <row r="459">
          <cell r="B459" t="str">
            <v>TAPA PARA INTERRUPTOR LEVITON</v>
          </cell>
          <cell r="C459" t="str">
            <v>UN</v>
          </cell>
          <cell r="D459">
            <v>1465.5172413793105</v>
          </cell>
          <cell r="E459">
            <v>278.44827586206901</v>
          </cell>
          <cell r="F459">
            <v>1700</v>
          </cell>
          <cell r="G459">
            <v>0.05</v>
          </cell>
        </row>
        <row r="460">
          <cell r="B460" t="str">
            <v>TAPA PARA TOMA 5821, COLOR CREMA.</v>
          </cell>
          <cell r="C460" t="str">
            <v>UN</v>
          </cell>
          <cell r="D460">
            <v>2586.2068965517242</v>
          </cell>
          <cell r="E460">
            <v>491.37931034482762</v>
          </cell>
          <cell r="F460">
            <v>3000</v>
          </cell>
          <cell r="G460">
            <v>0.05</v>
          </cell>
        </row>
        <row r="461">
          <cell r="B461" t="str">
            <v>Tapa termoplastica tipo intemperie para tomas de incrustar lockin de 20 y 30 A</v>
          </cell>
          <cell r="D461">
            <v>88000</v>
          </cell>
          <cell r="E461">
            <v>16720</v>
          </cell>
        </row>
        <row r="462">
          <cell r="B462" t="str">
            <v>Tapa tipo Intemperie 2x4" toma 220 V-20 A</v>
          </cell>
          <cell r="D462">
            <v>7500</v>
          </cell>
          <cell r="E462">
            <v>1425</v>
          </cell>
        </row>
        <row r="463">
          <cell r="B463" t="str">
            <v>Tapa tipo Intemperie 2x4". Toma doble leviton.</v>
          </cell>
          <cell r="D463">
            <v>7500</v>
          </cell>
          <cell r="E463">
            <v>1425</v>
          </cell>
        </row>
        <row r="464">
          <cell r="B464" t="str">
            <v>TERMINAL P/PONCHAR   8 AWG</v>
          </cell>
          <cell r="D464">
            <v>1200</v>
          </cell>
          <cell r="E464">
            <v>228</v>
          </cell>
          <cell r="F464">
            <v>1428</v>
          </cell>
          <cell r="G464">
            <v>0.05</v>
          </cell>
        </row>
        <row r="465">
          <cell r="B465" t="str">
            <v>TERMINAL P/PONCHAR 1/0 AWG</v>
          </cell>
          <cell r="D465">
            <v>5000</v>
          </cell>
          <cell r="E465">
            <v>950</v>
          </cell>
          <cell r="F465">
            <v>5950</v>
          </cell>
          <cell r="G465">
            <v>0.05</v>
          </cell>
        </row>
        <row r="466">
          <cell r="B466" t="str">
            <v>TERMINAL P/PONCHAR 10  AWG</v>
          </cell>
          <cell r="D466">
            <v>700</v>
          </cell>
          <cell r="E466">
            <v>133</v>
          </cell>
        </row>
        <row r="467">
          <cell r="B467" t="str">
            <v>TERMINAL P/PONCHAR 2 AWG</v>
          </cell>
          <cell r="D467">
            <v>1080</v>
          </cell>
          <cell r="E467">
            <v>205.2</v>
          </cell>
          <cell r="F467">
            <v>1285.2</v>
          </cell>
          <cell r="G467">
            <v>0.05</v>
          </cell>
        </row>
        <row r="468">
          <cell r="B468" t="str">
            <v>TERMINAL P/PONCHAR 2/0 AWG</v>
          </cell>
          <cell r="D468">
            <v>6000</v>
          </cell>
          <cell r="E468">
            <v>1140</v>
          </cell>
          <cell r="F468">
            <v>7140</v>
          </cell>
          <cell r="G468">
            <v>0.01</v>
          </cell>
        </row>
        <row r="469">
          <cell r="B469" t="str">
            <v>TERMINAL P/PONCHAR 4 AWG</v>
          </cell>
          <cell r="D469">
            <v>1450</v>
          </cell>
          <cell r="E469">
            <v>275.5</v>
          </cell>
          <cell r="F469">
            <v>1725.5</v>
          </cell>
          <cell r="G469">
            <v>2.0499999999999998</v>
          </cell>
        </row>
        <row r="470">
          <cell r="B470" t="str">
            <v>TERMINAL P/PONCHAR 4/0 AWG</v>
          </cell>
          <cell r="D470">
            <v>9000</v>
          </cell>
          <cell r="E470">
            <v>1710</v>
          </cell>
          <cell r="F470">
            <v>10710</v>
          </cell>
          <cell r="G470">
            <v>0.05</v>
          </cell>
        </row>
        <row r="471">
          <cell r="B471" t="str">
            <v>TERMINAL P/PONCHAR 6 AWG</v>
          </cell>
          <cell r="D471">
            <v>2000</v>
          </cell>
          <cell r="E471">
            <v>380</v>
          </cell>
          <cell r="F471">
            <v>2380</v>
          </cell>
          <cell r="G471">
            <v>0.05</v>
          </cell>
        </row>
        <row r="472">
          <cell r="B472" t="str">
            <v>TOMA 3 POLOS 250V NEMA 15-15R</v>
          </cell>
          <cell r="D472">
            <v>63800</v>
          </cell>
          <cell r="E472">
            <v>12122</v>
          </cell>
        </row>
        <row r="473">
          <cell r="B473" t="str">
            <v>TOMA AEREO 3 POLOS 250V NEMA 6-20R</v>
          </cell>
          <cell r="D473">
            <v>75200</v>
          </cell>
          <cell r="E473">
            <v>14288</v>
          </cell>
        </row>
        <row r="474">
          <cell r="B474" t="str">
            <v>Toma corriente 20 A, 250 V Nema L6-20 R.</v>
          </cell>
          <cell r="D474">
            <v>35000</v>
          </cell>
          <cell r="E474">
            <v>6650</v>
          </cell>
        </row>
        <row r="475">
          <cell r="B475" t="str">
            <v>Toma corriente 30 A, 125 V Nema 5-30 R.</v>
          </cell>
          <cell r="D475">
            <v>35000</v>
          </cell>
          <cell r="E475">
            <v>6650</v>
          </cell>
        </row>
        <row r="476">
          <cell r="B476" t="str">
            <v>Toma corriente doble leviton 120V-15 A.</v>
          </cell>
          <cell r="D476">
            <v>4000</v>
          </cell>
          <cell r="E476">
            <v>760</v>
          </cell>
        </row>
        <row r="477">
          <cell r="B477" t="str">
            <v>toma corriente doble. marca leviton 125V-20 A blanco</v>
          </cell>
          <cell r="D477">
            <v>7500</v>
          </cell>
          <cell r="E477">
            <v>1425</v>
          </cell>
        </row>
        <row r="478">
          <cell r="B478" t="str">
            <v>Toma corriente GFCI 120 V - 20A.</v>
          </cell>
          <cell r="D478">
            <v>33500</v>
          </cell>
          <cell r="E478">
            <v>6365</v>
          </cell>
        </row>
        <row r="479">
          <cell r="B479" t="str">
            <v>Toma corriente pata trabada 220 V 20 A.</v>
          </cell>
          <cell r="D479">
            <v>13900</v>
          </cell>
          <cell r="E479">
            <v>2641</v>
          </cell>
          <cell r="F479">
            <v>16541</v>
          </cell>
        </row>
        <row r="480">
          <cell r="B480" t="str">
            <v>toma corriente tierra aislada 15A-120 V.</v>
          </cell>
          <cell r="D480">
            <v>10500</v>
          </cell>
          <cell r="E480">
            <v>1995</v>
          </cell>
        </row>
        <row r="481">
          <cell r="B481" t="str">
            <v>Toma corriente tierra aislada 15A-125 V. Grado Hospital</v>
          </cell>
          <cell r="D481">
            <v>22000</v>
          </cell>
          <cell r="E481">
            <v>4180</v>
          </cell>
        </row>
        <row r="482">
          <cell r="B482" t="str">
            <v>Toma de incrustar NEMA L14-30R</v>
          </cell>
          <cell r="D482">
            <v>48000</v>
          </cell>
          <cell r="E482">
            <v>9120</v>
          </cell>
        </row>
        <row r="483">
          <cell r="B483" t="str">
            <v>TOMA INCRUSTAR 2 POLOS 125V NEMA L5-15 media vuelta</v>
          </cell>
          <cell r="D483">
            <v>63800</v>
          </cell>
          <cell r="E483">
            <v>12122</v>
          </cell>
        </row>
        <row r="484">
          <cell r="B484" t="str">
            <v>TOMA INCRUSTAR 3 POLOS 250V NEMA 6-20R</v>
          </cell>
          <cell r="C484" t="str">
            <v>UN</v>
          </cell>
          <cell r="D484">
            <v>11810.344827586208</v>
          </cell>
          <cell r="E484">
            <v>2243.9655172413795</v>
          </cell>
          <cell r="F484">
            <v>13700</v>
          </cell>
          <cell r="G484">
            <v>0.25</v>
          </cell>
        </row>
        <row r="485">
          <cell r="B485" t="str">
            <v>TOMA INCRUSTAR 3 POLOS 250V NEMA L6-20 media vuelta</v>
          </cell>
          <cell r="D485">
            <v>75200</v>
          </cell>
          <cell r="E485">
            <v>14288</v>
          </cell>
        </row>
        <row r="486">
          <cell r="B486" t="str">
            <v>TROQUEL PARA CANALETA 12x5cm</v>
          </cell>
          <cell r="C486" t="str">
            <v>UN</v>
          </cell>
          <cell r="D486">
            <v>5948.2758620689656</v>
          </cell>
          <cell r="E486">
            <v>1130.1724137931035</v>
          </cell>
          <cell r="F486">
            <v>6900</v>
          </cell>
          <cell r="G486">
            <v>0.15</v>
          </cell>
        </row>
        <row r="487">
          <cell r="B487" t="str">
            <v>Tubería EMT 1/2"</v>
          </cell>
          <cell r="C487" t="str">
            <v>ML</v>
          </cell>
          <cell r="D487">
            <v>3061.2068965517242</v>
          </cell>
          <cell r="E487">
            <v>581.62931034482756</v>
          </cell>
          <cell r="F487">
            <v>3551</v>
          </cell>
          <cell r="G487">
            <v>0.38999999999999996</v>
          </cell>
        </row>
        <row r="488">
          <cell r="B488" t="str">
            <v>Tubería EMT 3/4"</v>
          </cell>
          <cell r="C488" t="str">
            <v>ML</v>
          </cell>
          <cell r="D488">
            <v>4436.2068965517246</v>
          </cell>
          <cell r="E488">
            <v>842.87931034482767</v>
          </cell>
          <cell r="F488">
            <v>5146</v>
          </cell>
          <cell r="G488">
            <v>0.66999999999999993</v>
          </cell>
        </row>
        <row r="489">
          <cell r="B489" t="str">
            <v>Tubería EMT 1''</v>
          </cell>
          <cell r="C489" t="str">
            <v>ML</v>
          </cell>
          <cell r="D489">
            <v>6526.7241379310353</v>
          </cell>
          <cell r="E489">
            <v>1240.0775862068967</v>
          </cell>
          <cell r="F489">
            <v>7571</v>
          </cell>
          <cell r="G489">
            <v>0.9900000000000001</v>
          </cell>
        </row>
        <row r="490">
          <cell r="B490" t="str">
            <v>Tubería EMT 1 1/4''</v>
          </cell>
          <cell r="C490" t="str">
            <v>ML</v>
          </cell>
          <cell r="D490">
            <v>9715.5172413793116</v>
          </cell>
          <cell r="E490">
            <v>1845.9482758620693</v>
          </cell>
          <cell r="F490">
            <v>11270</v>
          </cell>
          <cell r="G490">
            <v>1.31</v>
          </cell>
        </row>
        <row r="491">
          <cell r="B491" t="str">
            <v>Tubería EMT 3''</v>
          </cell>
          <cell r="C491" t="str">
            <v>ML</v>
          </cell>
          <cell r="D491">
            <v>27592</v>
          </cell>
          <cell r="E491">
            <v>5242.4800000000005</v>
          </cell>
          <cell r="F491">
            <v>32834.480000000003</v>
          </cell>
          <cell r="G491">
            <v>1.31</v>
          </cell>
        </row>
        <row r="492">
          <cell r="B492" t="str">
            <v>Unión EMT 3''</v>
          </cell>
          <cell r="C492" t="str">
            <v>UN</v>
          </cell>
          <cell r="D492">
            <v>8965</v>
          </cell>
          <cell r="E492">
            <v>1703.35</v>
          </cell>
          <cell r="F492">
            <v>10668.35</v>
          </cell>
          <cell r="G492">
            <v>0.1</v>
          </cell>
        </row>
        <row r="493">
          <cell r="B493" t="str">
            <v>Terminal EMT 3''</v>
          </cell>
          <cell r="C493" t="str">
            <v>UN</v>
          </cell>
          <cell r="D493">
            <v>8635</v>
          </cell>
          <cell r="E493">
            <v>1640.65</v>
          </cell>
          <cell r="F493">
            <v>10275.65</v>
          </cell>
          <cell r="G493">
            <v>0.1</v>
          </cell>
        </row>
        <row r="494">
          <cell r="B494" t="str">
            <v>Unión EMT 1/2''</v>
          </cell>
          <cell r="C494" t="str">
            <v>UN</v>
          </cell>
          <cell r="D494">
            <v>560.34482758620697</v>
          </cell>
          <cell r="E494">
            <v>106.46551724137933</v>
          </cell>
          <cell r="F494">
            <v>650</v>
          </cell>
          <cell r="G494">
            <v>0.1</v>
          </cell>
        </row>
        <row r="495">
          <cell r="B495" t="str">
            <v>Entrada a Caja EMT 1/2''</v>
          </cell>
          <cell r="C495" t="str">
            <v>UN</v>
          </cell>
          <cell r="D495">
            <v>560.34482758620697</v>
          </cell>
          <cell r="E495">
            <v>106.46551724137933</v>
          </cell>
          <cell r="F495">
            <v>650</v>
          </cell>
          <cell r="G495">
            <v>0.1</v>
          </cell>
        </row>
        <row r="496">
          <cell r="B496" t="str">
            <v>Unión EMT 3/4''</v>
          </cell>
          <cell r="C496" t="str">
            <v>UN</v>
          </cell>
          <cell r="D496">
            <v>862.06896551724139</v>
          </cell>
          <cell r="E496">
            <v>163.79310344827587</v>
          </cell>
          <cell r="F496">
            <v>1000</v>
          </cell>
          <cell r="G496">
            <v>0.125</v>
          </cell>
        </row>
        <row r="497">
          <cell r="B497" t="str">
            <v>Entrada a Caja EMT 3/4''</v>
          </cell>
          <cell r="C497" t="str">
            <v>UN</v>
          </cell>
          <cell r="D497">
            <v>818.96551724137942</v>
          </cell>
          <cell r="E497">
            <v>155.60344827586209</v>
          </cell>
          <cell r="F497">
            <v>950</v>
          </cell>
          <cell r="G497">
            <v>0.125</v>
          </cell>
        </row>
        <row r="498">
          <cell r="B498" t="str">
            <v>Unión EMT 1''</v>
          </cell>
          <cell r="C498" t="str">
            <v>UN</v>
          </cell>
          <cell r="D498">
            <v>1250</v>
          </cell>
          <cell r="E498">
            <v>237.5</v>
          </cell>
          <cell r="F498">
            <v>1450</v>
          </cell>
          <cell r="G498">
            <v>0.15</v>
          </cell>
        </row>
        <row r="499">
          <cell r="B499" t="str">
            <v>Entrada a Caja EMT 1''</v>
          </cell>
          <cell r="C499" t="str">
            <v>UN</v>
          </cell>
          <cell r="D499">
            <v>1250</v>
          </cell>
          <cell r="E499">
            <v>237.5</v>
          </cell>
          <cell r="F499">
            <v>1450</v>
          </cell>
          <cell r="G499">
            <v>0.15</v>
          </cell>
        </row>
        <row r="500">
          <cell r="B500" t="str">
            <v>Unión EMT 1 1/4''</v>
          </cell>
          <cell r="C500" t="str">
            <v>UN</v>
          </cell>
          <cell r="D500">
            <v>1465.5172413793105</v>
          </cell>
          <cell r="E500">
            <v>278.44827586206901</v>
          </cell>
          <cell r="F500">
            <v>1700</v>
          </cell>
          <cell r="G500">
            <v>0.17</v>
          </cell>
        </row>
        <row r="501">
          <cell r="B501" t="str">
            <v>Entrada a Caja EMT 1 1/4''</v>
          </cell>
          <cell r="C501" t="str">
            <v>UN</v>
          </cell>
          <cell r="D501">
            <v>1379.3103448275863</v>
          </cell>
          <cell r="E501">
            <v>262.06896551724139</v>
          </cell>
          <cell r="F501">
            <v>1600</v>
          </cell>
          <cell r="G501">
            <v>0.17</v>
          </cell>
        </row>
        <row r="502">
          <cell r="B502" t="str">
            <v>Grapa doble ala galvanizada en caliente 1/2''</v>
          </cell>
          <cell r="C502" t="str">
            <v>UN</v>
          </cell>
          <cell r="D502">
            <v>1220.6896551724139</v>
          </cell>
          <cell r="E502">
            <v>231.93103448275866</v>
          </cell>
          <cell r="F502">
            <v>1416</v>
          </cell>
          <cell r="G502">
            <v>0.1</v>
          </cell>
        </row>
        <row r="503">
          <cell r="B503" t="str">
            <v>Grapa doble ala galvanizada en caliente 3/4''</v>
          </cell>
          <cell r="C503" t="str">
            <v>UN</v>
          </cell>
          <cell r="D503">
            <v>1238.793103448276</v>
          </cell>
          <cell r="E503">
            <v>235.37068965517244</v>
          </cell>
          <cell r="F503">
            <v>1437</v>
          </cell>
          <cell r="G503">
            <v>0.13</v>
          </cell>
        </row>
        <row r="504">
          <cell r="B504" t="str">
            <v>Grapa doble ala galvanizada en caliente 1''</v>
          </cell>
          <cell r="C504" t="str">
            <v>UN</v>
          </cell>
          <cell r="D504">
            <v>1271.5517241379312</v>
          </cell>
          <cell r="E504">
            <v>241.59482758620692</v>
          </cell>
          <cell r="F504">
            <v>1475</v>
          </cell>
          <cell r="G504">
            <v>0.15</v>
          </cell>
        </row>
        <row r="505">
          <cell r="B505" t="str">
            <v>Grapa doble ala galvanizada en caliente 1 1/4''</v>
          </cell>
          <cell r="C505" t="str">
            <v>UN</v>
          </cell>
          <cell r="D505">
            <v>1339.6551724137933</v>
          </cell>
          <cell r="E505">
            <v>254.53448275862073</v>
          </cell>
          <cell r="F505">
            <v>1554</v>
          </cell>
          <cell r="G505">
            <v>0.17</v>
          </cell>
        </row>
        <row r="506">
          <cell r="B506" t="str">
            <v>Chazos Plasticos de 1/4''</v>
          </cell>
          <cell r="C506" t="str">
            <v>UN</v>
          </cell>
          <cell r="D506">
            <v>86.206896551724142</v>
          </cell>
          <cell r="E506">
            <v>16.379310344827587</v>
          </cell>
          <cell r="F506">
            <v>100</v>
          </cell>
          <cell r="G506">
            <v>0.03</v>
          </cell>
        </row>
        <row r="507">
          <cell r="B507" t="str">
            <v>Tornillo de Ensable 1/4''x2''</v>
          </cell>
          <cell r="C507" t="str">
            <v>UN</v>
          </cell>
          <cell r="D507">
            <v>86.206896551724142</v>
          </cell>
          <cell r="E507">
            <v>16.379310344827587</v>
          </cell>
          <cell r="F507">
            <v>100</v>
          </cell>
          <cell r="G507">
            <v>0.03</v>
          </cell>
        </row>
        <row r="508">
          <cell r="B508" t="str">
            <v>Conduleta en L 1/2''</v>
          </cell>
          <cell r="C508" t="str">
            <v>UN</v>
          </cell>
          <cell r="D508">
            <v>6500</v>
          </cell>
          <cell r="E508">
            <v>1235</v>
          </cell>
          <cell r="F508">
            <v>7540</v>
          </cell>
          <cell r="G508">
            <v>0.3</v>
          </cell>
        </row>
        <row r="509">
          <cell r="B509" t="str">
            <v>Conduleta en L 3/4''</v>
          </cell>
          <cell r="C509" t="str">
            <v>UN</v>
          </cell>
          <cell r="D509">
            <v>12900</v>
          </cell>
          <cell r="E509">
            <v>2451</v>
          </cell>
          <cell r="F509">
            <v>14964</v>
          </cell>
          <cell r="G509">
            <v>0.32500000000000001</v>
          </cell>
        </row>
        <row r="510">
          <cell r="B510" t="str">
            <v>Conduleta en L 1''</v>
          </cell>
          <cell r="C510" t="str">
            <v>UN</v>
          </cell>
          <cell r="D510">
            <v>13100</v>
          </cell>
          <cell r="E510">
            <v>2489</v>
          </cell>
          <cell r="F510">
            <v>15196</v>
          </cell>
          <cell r="G510">
            <v>0.35</v>
          </cell>
        </row>
        <row r="511">
          <cell r="B511" t="str">
            <v>Conduleta en L 1 1/4''</v>
          </cell>
          <cell r="C511" t="str">
            <v>UN</v>
          </cell>
          <cell r="D511">
            <v>17155.172413793105</v>
          </cell>
          <cell r="E511">
            <v>3259.4827586206902</v>
          </cell>
          <cell r="F511">
            <v>19900</v>
          </cell>
          <cell r="G511">
            <v>0.37</v>
          </cell>
        </row>
        <row r="512">
          <cell r="B512" t="str">
            <v>Tubo PVC DB60 1/2''</v>
          </cell>
          <cell r="C512" t="str">
            <v>ML</v>
          </cell>
          <cell r="D512">
            <v>1335.344827586207</v>
          </cell>
          <cell r="E512">
            <v>253.71551724137933</v>
          </cell>
          <cell r="F512">
            <v>1549</v>
          </cell>
          <cell r="G512">
            <v>0.15</v>
          </cell>
        </row>
        <row r="513">
          <cell r="B513" t="str">
            <v>Tubo PVC DB60 3/4''</v>
          </cell>
          <cell r="C513" t="str">
            <v>ML</v>
          </cell>
          <cell r="D513">
            <v>1750.0000000000002</v>
          </cell>
          <cell r="E513">
            <v>332.50000000000006</v>
          </cell>
          <cell r="F513">
            <v>2030</v>
          </cell>
          <cell r="G513">
            <v>0.19</v>
          </cell>
        </row>
        <row r="514">
          <cell r="B514" t="str">
            <v>Tubo PVC DB60 1''</v>
          </cell>
          <cell r="C514" t="str">
            <v>ML</v>
          </cell>
          <cell r="D514">
            <v>2424.1379310344828</v>
          </cell>
          <cell r="E514">
            <v>460.58620689655174</v>
          </cell>
          <cell r="F514">
            <v>2812</v>
          </cell>
          <cell r="G514">
            <v>0.25</v>
          </cell>
        </row>
        <row r="515">
          <cell r="B515" t="str">
            <v>Curva PVC 1/2''</v>
          </cell>
          <cell r="C515" t="str">
            <v>UN</v>
          </cell>
          <cell r="D515">
            <v>516.37931034482767</v>
          </cell>
          <cell r="E515">
            <v>98.112068965517253</v>
          </cell>
          <cell r="F515">
            <v>599</v>
          </cell>
          <cell r="G515">
            <v>4.9999999999999996E-2</v>
          </cell>
        </row>
        <row r="516">
          <cell r="B516" t="str">
            <v>Curva PVC 3/4''</v>
          </cell>
          <cell r="C516" t="str">
            <v>UN</v>
          </cell>
          <cell r="D516">
            <v>824.13793103448279</v>
          </cell>
          <cell r="E516">
            <v>156.58620689655174</v>
          </cell>
          <cell r="F516">
            <v>956</v>
          </cell>
          <cell r="G516">
            <v>6.3333333333333339E-2</v>
          </cell>
        </row>
        <row r="517">
          <cell r="B517" t="str">
            <v>Curva PVC 1''</v>
          </cell>
          <cell r="C517" t="str">
            <v>UN</v>
          </cell>
          <cell r="D517">
            <v>1561.2068965517242</v>
          </cell>
          <cell r="E517">
            <v>296.62931034482762</v>
          </cell>
          <cell r="F517">
            <v>1811</v>
          </cell>
          <cell r="G517">
            <v>8.3333333333333329E-2</v>
          </cell>
        </row>
        <row r="518">
          <cell r="B518" t="str">
            <v>Entrada a Caja PVC 1/2''</v>
          </cell>
          <cell r="C518" t="str">
            <v>UN</v>
          </cell>
          <cell r="D518">
            <v>260.34482758620692</v>
          </cell>
          <cell r="E518">
            <v>49.465517241379317</v>
          </cell>
          <cell r="F518">
            <v>302</v>
          </cell>
          <cell r="G518">
            <v>1.6666666666666666E-2</v>
          </cell>
        </row>
        <row r="519">
          <cell r="B519" t="str">
            <v>Entrada a Caja PVC 3/4''</v>
          </cell>
          <cell r="C519" t="str">
            <v>UN</v>
          </cell>
          <cell r="D519">
            <v>346.55172413793105</v>
          </cell>
          <cell r="E519">
            <v>65.844827586206904</v>
          </cell>
          <cell r="F519">
            <v>402</v>
          </cell>
          <cell r="G519">
            <v>2.1111111111111112E-2</v>
          </cell>
        </row>
        <row r="520">
          <cell r="B520" t="str">
            <v>Entrada a Caja PVC 1''</v>
          </cell>
          <cell r="C520" t="str">
            <v>UN</v>
          </cell>
          <cell r="D520">
            <v>638.79310344827593</v>
          </cell>
          <cell r="E520">
            <v>121.37068965517243</v>
          </cell>
          <cell r="F520">
            <v>741</v>
          </cell>
          <cell r="G520">
            <v>2.7777777777777776E-2</v>
          </cell>
        </row>
        <row r="521">
          <cell r="B521" t="str">
            <v>Unión PVC 1/2''</v>
          </cell>
          <cell r="C521" t="str">
            <v>UN</v>
          </cell>
          <cell r="D521">
            <v>182.75862068965517</v>
          </cell>
          <cell r="E521">
            <v>34.724137931034484</v>
          </cell>
          <cell r="F521">
            <v>212</v>
          </cell>
          <cell r="G521">
            <v>1.6666666666666666E-2</v>
          </cell>
        </row>
        <row r="522">
          <cell r="B522" t="str">
            <v>Unión PVC 3/4''</v>
          </cell>
          <cell r="C522" t="str">
            <v>UN</v>
          </cell>
          <cell r="D522">
            <v>379.31034482758622</v>
          </cell>
          <cell r="E522">
            <v>72.068965517241381</v>
          </cell>
          <cell r="F522">
            <v>440</v>
          </cell>
          <cell r="G522">
            <v>2.1111111111111112E-2</v>
          </cell>
        </row>
        <row r="523">
          <cell r="B523" t="str">
            <v>Unión PVC 1''</v>
          </cell>
          <cell r="C523" t="str">
            <v>UN</v>
          </cell>
          <cell r="D523">
            <v>617.24137931034488</v>
          </cell>
          <cell r="E523">
            <v>117.27586206896552</v>
          </cell>
          <cell r="F523">
            <v>716</v>
          </cell>
          <cell r="G523">
            <v>2.7777777777777776E-2</v>
          </cell>
        </row>
        <row r="524">
          <cell r="B524" t="str">
            <v>Alambre Guía Galvanizado Cal. 14</v>
          </cell>
          <cell r="C524" t="str">
            <v>ML</v>
          </cell>
          <cell r="D524">
            <v>93.103448275862078</v>
          </cell>
          <cell r="E524">
            <v>17.689655172413794</v>
          </cell>
          <cell r="F524">
            <v>108</v>
          </cell>
          <cell r="G524">
            <v>2.7439999999999999E-2</v>
          </cell>
        </row>
        <row r="525">
          <cell r="B525" t="str">
            <v>Tubería PVC 1"</v>
          </cell>
          <cell r="D525">
            <v>5000</v>
          </cell>
          <cell r="E525">
            <v>950</v>
          </cell>
          <cell r="F525">
            <v>5950</v>
          </cell>
        </row>
        <row r="526">
          <cell r="B526" t="str">
            <v>TUBO GALVANIZADO 3/4 C/U</v>
          </cell>
          <cell r="D526">
            <v>6267</v>
          </cell>
          <cell r="E526">
            <v>1190.73</v>
          </cell>
          <cell r="F526">
            <v>7457.73</v>
          </cell>
        </row>
        <row r="527">
          <cell r="B527" t="str">
            <v>TUBO GALVANIZADO 1 C/U</v>
          </cell>
          <cell r="D527">
            <v>10716</v>
          </cell>
          <cell r="E527">
            <v>2036.04</v>
          </cell>
          <cell r="F527">
            <v>12752.04</v>
          </cell>
        </row>
        <row r="528">
          <cell r="B528" t="str">
            <v>TUBO GALVANIZADO 1 EMT</v>
          </cell>
          <cell r="D528">
            <v>22758</v>
          </cell>
          <cell r="E528">
            <v>4324.0200000000004</v>
          </cell>
          <cell r="F528">
            <v>27082.02</v>
          </cell>
        </row>
        <row r="529">
          <cell r="B529" t="str">
            <v>TUBO GALVANIZADO 1.1/2 C/U</v>
          </cell>
          <cell r="D529">
            <v>24062</v>
          </cell>
          <cell r="E529">
            <v>4571.78</v>
          </cell>
          <cell r="F529">
            <v>28633.78</v>
          </cell>
          <cell r="G529">
            <v>0.15</v>
          </cell>
        </row>
        <row r="530">
          <cell r="B530" t="str">
            <v>UNIÓN METÁLICA GALVANIZADA DE 1,1/2</v>
          </cell>
          <cell r="D530">
            <v>2800</v>
          </cell>
          <cell r="E530">
            <v>532</v>
          </cell>
          <cell r="F530">
            <v>3332</v>
          </cell>
          <cell r="G530">
            <v>0.05</v>
          </cell>
        </row>
        <row r="531">
          <cell r="B531" t="str">
            <v>UNIÓN METÁLICA GALVANIZADA DE 1</v>
          </cell>
          <cell r="D531">
            <v>2800</v>
          </cell>
          <cell r="E531">
            <v>532</v>
          </cell>
          <cell r="F531">
            <v>3332</v>
          </cell>
          <cell r="G531">
            <v>0.05</v>
          </cell>
        </row>
        <row r="532">
          <cell r="B532" t="str">
            <v>CURVA GALVANIZADA DE 1"</v>
          </cell>
          <cell r="D532">
            <v>5450</v>
          </cell>
          <cell r="E532">
            <v>1035.5</v>
          </cell>
          <cell r="F532">
            <v>6485.5</v>
          </cell>
          <cell r="G532">
            <v>0.05</v>
          </cell>
        </row>
        <row r="533">
          <cell r="B533" t="str">
            <v>CURVA GALVANIZADA DE 3/4"</v>
          </cell>
          <cell r="D533">
            <v>4050</v>
          </cell>
          <cell r="E533">
            <v>769.5</v>
          </cell>
          <cell r="F533">
            <v>4819.5</v>
          </cell>
          <cell r="G533">
            <v>0.05</v>
          </cell>
        </row>
        <row r="534">
          <cell r="B534" t="str">
            <v>CONECTOR RECTO 3/4"</v>
          </cell>
          <cell r="E534">
            <v>0</v>
          </cell>
          <cell r="F534">
            <v>2900</v>
          </cell>
        </row>
        <row r="535">
          <cell r="B535" t="str">
            <v>CONECTOR CURVO 3/4"</v>
          </cell>
          <cell r="E535">
            <v>0</v>
          </cell>
          <cell r="F535">
            <v>5500</v>
          </cell>
        </row>
        <row r="536">
          <cell r="B536" t="str">
            <v>CONECTOR RECTO 1"</v>
          </cell>
          <cell r="E536">
            <v>0</v>
          </cell>
          <cell r="F536">
            <v>5500</v>
          </cell>
        </row>
        <row r="537">
          <cell r="B537" t="str">
            <v>CONECTOR CURVO 1"</v>
          </cell>
          <cell r="E537">
            <v>0</v>
          </cell>
          <cell r="F537">
            <v>7500</v>
          </cell>
        </row>
        <row r="538">
          <cell r="B538" t="str">
            <v>CONECTOR RECTO 1,1/2"</v>
          </cell>
          <cell r="E538">
            <v>0</v>
          </cell>
          <cell r="F538">
            <v>11500</v>
          </cell>
        </row>
        <row r="539">
          <cell r="B539" t="str">
            <v>CONECTOR CURVO 1,1/2"</v>
          </cell>
          <cell r="E539">
            <v>0</v>
          </cell>
          <cell r="F539">
            <v>7500</v>
          </cell>
        </row>
        <row r="540">
          <cell r="B540" t="str">
            <v>CORAZA METÁLICA 3/4"</v>
          </cell>
          <cell r="E540">
            <v>0</v>
          </cell>
          <cell r="F540">
            <v>5900</v>
          </cell>
        </row>
        <row r="541">
          <cell r="B541" t="str">
            <v>CORAZA METÁLICA 1"</v>
          </cell>
          <cell r="E541">
            <v>0</v>
          </cell>
          <cell r="F541">
            <v>9400</v>
          </cell>
        </row>
        <row r="542">
          <cell r="B542" t="str">
            <v>CORAZA METÁLICA 1. 1/2"</v>
          </cell>
          <cell r="E542">
            <v>0</v>
          </cell>
          <cell r="F542">
            <v>17500</v>
          </cell>
        </row>
        <row r="543">
          <cell r="B543" t="str">
            <v>TUBO GALVANIZADO 1.1/2 EMT</v>
          </cell>
          <cell r="D543">
            <v>39212</v>
          </cell>
          <cell r="E543">
            <v>7450.28</v>
          </cell>
          <cell r="F543">
            <v>46662.28</v>
          </cell>
        </row>
        <row r="544">
          <cell r="B544" t="str">
            <v>TUBO GALVANIZADO 1.1/4 C/U</v>
          </cell>
          <cell r="D544">
            <v>58844</v>
          </cell>
          <cell r="E544">
            <v>11180.36</v>
          </cell>
          <cell r="F544">
            <v>70024.36</v>
          </cell>
        </row>
        <row r="545">
          <cell r="B545" t="str">
            <v>TUBO GALVANIZADO 1.1/4 EMT</v>
          </cell>
          <cell r="D545">
            <v>33802</v>
          </cell>
          <cell r="E545">
            <v>6422.38</v>
          </cell>
          <cell r="F545">
            <v>40224.379999999997</v>
          </cell>
        </row>
        <row r="546">
          <cell r="B546" t="str">
            <v>TUBO GALVANIZADO 1/2 C/U</v>
          </cell>
          <cell r="D546">
            <v>25379</v>
          </cell>
          <cell r="E546">
            <v>4822.01</v>
          </cell>
          <cell r="F546">
            <v>30201.010000000002</v>
          </cell>
        </row>
        <row r="547">
          <cell r="B547" t="str">
            <v>TUBO GALVANIZADO 1/2 EMT</v>
          </cell>
          <cell r="D547">
            <v>9497</v>
          </cell>
          <cell r="E547">
            <v>1804.43</v>
          </cell>
          <cell r="F547">
            <v>11301.43</v>
          </cell>
        </row>
        <row r="548">
          <cell r="B548" t="str">
            <v>TUBO GALVANIZADO 2 C/U</v>
          </cell>
          <cell r="D548">
            <v>90998</v>
          </cell>
          <cell r="E548">
            <v>17289.62</v>
          </cell>
          <cell r="F548">
            <v>108287.62</v>
          </cell>
        </row>
        <row r="549">
          <cell r="B549" t="str">
            <v>TUBO GALVANIZADO 2 EMT</v>
          </cell>
          <cell r="D549">
            <v>49827</v>
          </cell>
          <cell r="E549">
            <v>9467.130000000001</v>
          </cell>
          <cell r="F549">
            <v>59294.130000000005</v>
          </cell>
        </row>
        <row r="550">
          <cell r="B550" t="str">
            <v>TUBO GALVANIZADO 3 C/U</v>
          </cell>
          <cell r="D550">
            <v>214153</v>
          </cell>
          <cell r="E550">
            <v>40689.07</v>
          </cell>
          <cell r="F550">
            <v>254842.07</v>
          </cell>
        </row>
        <row r="551">
          <cell r="B551" t="str">
            <v>TUBO GALVANIZADO 3 EMT</v>
          </cell>
          <cell r="D551">
            <v>98865</v>
          </cell>
          <cell r="E551">
            <v>18784.349999999999</v>
          </cell>
          <cell r="F551">
            <v>117649.35</v>
          </cell>
        </row>
        <row r="552">
          <cell r="B552" t="str">
            <v>TUBO GALVANIZADO 3/4 C/U</v>
          </cell>
          <cell r="D552">
            <v>31509</v>
          </cell>
          <cell r="E552">
            <v>5986.71</v>
          </cell>
          <cell r="F552">
            <v>37495.71</v>
          </cell>
        </row>
        <row r="553">
          <cell r="B553" t="str">
            <v>TUBO GALVANIZADO 3/4 EMT</v>
          </cell>
          <cell r="D553">
            <v>15507</v>
          </cell>
          <cell r="E553">
            <v>2946.33</v>
          </cell>
          <cell r="F553">
            <v>18453.330000000002</v>
          </cell>
        </row>
        <row r="554">
          <cell r="B554" t="str">
            <v>TUBO GALVANIZADO 4 C/U</v>
          </cell>
          <cell r="D554">
            <v>281269</v>
          </cell>
          <cell r="E554">
            <v>53441.11</v>
          </cell>
          <cell r="F554">
            <v>334710.11</v>
          </cell>
        </row>
        <row r="555">
          <cell r="B555" t="str">
            <v>TUBO PVC 1" PLASTIMEC</v>
          </cell>
          <cell r="D555">
            <v>7262</v>
          </cell>
          <cell r="E555">
            <v>1379.78</v>
          </cell>
          <cell r="F555">
            <v>8641.7800000000007</v>
          </cell>
        </row>
        <row r="556">
          <cell r="B556" t="str">
            <v>TUBO PVC 1/2 PLASTIMEC</v>
          </cell>
          <cell r="D556">
            <v>4004</v>
          </cell>
          <cell r="E556">
            <v>760.76</v>
          </cell>
          <cell r="F556">
            <v>4764.76</v>
          </cell>
        </row>
        <row r="557">
          <cell r="B557" t="str">
            <v>TUBO PVC 11/2 PLASTIMEC</v>
          </cell>
          <cell r="D557">
            <v>14315</v>
          </cell>
          <cell r="E557">
            <v>2719.85</v>
          </cell>
          <cell r="F557">
            <v>17034.849999999999</v>
          </cell>
        </row>
        <row r="558">
          <cell r="B558" t="str">
            <v>TUBO PVC 11/4 PLASTIMEC</v>
          </cell>
          <cell r="D558">
            <v>11230</v>
          </cell>
          <cell r="E558">
            <v>2133.6999999999998</v>
          </cell>
          <cell r="F558">
            <v>13363.7</v>
          </cell>
        </row>
        <row r="559">
          <cell r="B559" t="str">
            <v>TUBO PVC 2" PLASTIMEC</v>
          </cell>
          <cell r="D559">
            <v>22023</v>
          </cell>
          <cell r="E559">
            <v>4184.37</v>
          </cell>
          <cell r="F559">
            <v>26207.37</v>
          </cell>
        </row>
        <row r="560">
          <cell r="B560" t="str">
            <v>TUBO PVC 3/4 PLASTIMEC</v>
          </cell>
          <cell r="D560">
            <v>5240</v>
          </cell>
          <cell r="E560">
            <v>995.6</v>
          </cell>
          <cell r="F560">
            <v>6235.6</v>
          </cell>
        </row>
        <row r="561">
          <cell r="B561" t="str">
            <v>VARILLA COBRE - COBRE 1/2 x 2,40 MT</v>
          </cell>
          <cell r="C561" t="str">
            <v>UN</v>
          </cell>
          <cell r="D561">
            <v>137406.94444444444</v>
          </cell>
          <cell r="E561">
            <v>26107.319444444445</v>
          </cell>
          <cell r="F561">
            <v>163514.26388888888</v>
          </cell>
        </row>
        <row r="562">
          <cell r="B562" t="str">
            <v>Marcación tableros con placa en acrílico.</v>
          </cell>
          <cell r="C562" t="str">
            <v>UN</v>
          </cell>
          <cell r="D562">
            <v>12000</v>
          </cell>
          <cell r="E562">
            <v>2280</v>
          </cell>
          <cell r="F562">
            <v>14280</v>
          </cell>
          <cell r="G562">
            <v>0.1</v>
          </cell>
        </row>
        <row r="563">
          <cell r="B563" t="str">
            <v>VARILLA COOPER WELL 5/8 x 1 MT</v>
          </cell>
          <cell r="C563" t="str">
            <v>UN</v>
          </cell>
          <cell r="D563">
            <v>13027.777777777777</v>
          </cell>
          <cell r="E563">
            <v>2475.2777777777778</v>
          </cell>
          <cell r="F563">
            <v>15503.055555555555</v>
          </cell>
        </row>
        <row r="564">
          <cell r="B564" t="str">
            <v>VARILLA COOPER WELL 5/8 x 1.5 MT</v>
          </cell>
          <cell r="C564" t="str">
            <v>UN</v>
          </cell>
          <cell r="D564">
            <v>19541.666666666668</v>
          </cell>
          <cell r="E564">
            <v>3712.916666666667</v>
          </cell>
          <cell r="F564">
            <v>23254.583333333336</v>
          </cell>
        </row>
        <row r="565">
          <cell r="B565" t="str">
            <v>VARILLA COOPER WELL 5/8 x 1.8 MT</v>
          </cell>
          <cell r="C565" t="str">
            <v>UN</v>
          </cell>
          <cell r="D565">
            <v>23450</v>
          </cell>
          <cell r="E565">
            <v>4455.5</v>
          </cell>
          <cell r="F565">
            <v>27905.5</v>
          </cell>
        </row>
        <row r="566">
          <cell r="B566" t="str">
            <v>TABLERO TRIFASICO NTQ-412-T  611096</v>
          </cell>
          <cell r="C566" t="str">
            <v>UN</v>
          </cell>
          <cell r="D566">
            <v>204000</v>
          </cell>
          <cell r="E566">
            <v>38760</v>
          </cell>
          <cell r="F566">
            <v>236639.99999999997</v>
          </cell>
          <cell r="G566">
            <v>10.6</v>
          </cell>
        </row>
        <row r="567">
          <cell r="B567" t="str">
            <v>TABLERO TRIFASICO NTQ-418-T  611099</v>
          </cell>
          <cell r="C567" t="str">
            <v>UN</v>
          </cell>
          <cell r="D567">
            <v>252500.00000000003</v>
          </cell>
          <cell r="E567">
            <v>47975.000000000007</v>
          </cell>
          <cell r="F567">
            <v>292900</v>
          </cell>
          <cell r="G567">
            <v>11.8</v>
          </cell>
        </row>
        <row r="568">
          <cell r="B568" t="str">
            <v>TABLERO TRIFASICO NTQ-424-T  611102</v>
          </cell>
          <cell r="C568" t="str">
            <v>UN</v>
          </cell>
          <cell r="D568">
            <v>280000</v>
          </cell>
          <cell r="E568">
            <v>53200</v>
          </cell>
          <cell r="F568">
            <v>324800</v>
          </cell>
          <cell r="G568">
            <v>13</v>
          </cell>
        </row>
        <row r="569">
          <cell r="B569" t="str">
            <v>TABLERO TRIFASICO NTQ-430-T  611105</v>
          </cell>
          <cell r="C569" t="str">
            <v>UN</v>
          </cell>
          <cell r="D569">
            <v>332000</v>
          </cell>
          <cell r="E569">
            <v>63080</v>
          </cell>
          <cell r="F569">
            <v>385120</v>
          </cell>
          <cell r="G569">
            <v>14</v>
          </cell>
        </row>
        <row r="570">
          <cell r="B570" t="str">
            <v>TABLERO TRIFASICO NTQ-436-T  611108</v>
          </cell>
          <cell r="C570" t="str">
            <v>UN</v>
          </cell>
          <cell r="D570">
            <v>344000</v>
          </cell>
          <cell r="E570">
            <v>65360</v>
          </cell>
          <cell r="F570">
            <v>399040</v>
          </cell>
          <cell r="G570">
            <v>15.4</v>
          </cell>
        </row>
        <row r="571">
          <cell r="B571" t="str">
            <v>TABLERO TRIFASICO NTQ-442-T  611111</v>
          </cell>
          <cell r="C571" t="str">
            <v>UN</v>
          </cell>
          <cell r="D571">
            <v>376000</v>
          </cell>
          <cell r="E571">
            <v>71440</v>
          </cell>
          <cell r="F571">
            <v>436159.99999999994</v>
          </cell>
          <cell r="G571">
            <v>16.600000000000001</v>
          </cell>
        </row>
        <row r="572">
          <cell r="B572" t="str">
            <v>TABLERO 01 4CTOS TERCOL 104 RETIE</v>
          </cell>
          <cell r="C572" t="str">
            <v>UN</v>
          </cell>
          <cell r="D572">
            <v>84625</v>
          </cell>
          <cell r="E572">
            <v>16078.75</v>
          </cell>
          <cell r="F572">
            <v>98165</v>
          </cell>
          <cell r="G572">
            <v>1.6</v>
          </cell>
        </row>
        <row r="573">
          <cell r="B573" t="str">
            <v>TABLERO 01 6CTOS TERCOL 106 RETIE</v>
          </cell>
          <cell r="C573" t="str">
            <v>UN</v>
          </cell>
          <cell r="D573">
            <v>85625</v>
          </cell>
          <cell r="E573">
            <v>16268.75</v>
          </cell>
          <cell r="F573">
            <v>99325</v>
          </cell>
          <cell r="G573">
            <v>1.8</v>
          </cell>
        </row>
        <row r="574">
          <cell r="B574" t="str">
            <v>TABLERO 01  8 CTOS.TERCOL TEP 108  RETIE</v>
          </cell>
          <cell r="C574" t="str">
            <v>UN</v>
          </cell>
          <cell r="D574">
            <v>86625</v>
          </cell>
          <cell r="E574">
            <v>16458.75</v>
          </cell>
          <cell r="F574">
            <v>100485</v>
          </cell>
          <cell r="G574">
            <v>1.63</v>
          </cell>
        </row>
        <row r="575">
          <cell r="B575" t="str">
            <v>TABLERO MONOFASICO TQ-CP-12  611051</v>
          </cell>
          <cell r="C575" t="str">
            <v>UN</v>
          </cell>
          <cell r="D575">
            <v>101500</v>
          </cell>
          <cell r="E575">
            <v>19285</v>
          </cell>
          <cell r="F575">
            <v>117739.99999999999</v>
          </cell>
          <cell r="G575">
            <v>7</v>
          </cell>
        </row>
        <row r="576">
          <cell r="B576" t="str">
            <v>TABLERO MONOFASICO TQ-CP-18  611054</v>
          </cell>
          <cell r="C576" t="str">
            <v>UN</v>
          </cell>
          <cell r="D576">
            <v>116500.00000000001</v>
          </cell>
          <cell r="E576">
            <v>22135.000000000004</v>
          </cell>
          <cell r="F576">
            <v>135140</v>
          </cell>
          <cell r="G576">
            <v>8</v>
          </cell>
        </row>
        <row r="577">
          <cell r="B577" t="str">
            <v>TABLERO MONOFASICO TQ-CP-24  611057</v>
          </cell>
          <cell r="C577" t="str">
            <v>UN</v>
          </cell>
          <cell r="D577">
            <v>143500</v>
          </cell>
          <cell r="E577">
            <v>27265</v>
          </cell>
          <cell r="F577">
            <v>166460</v>
          </cell>
          <cell r="G577">
            <v>8.5</v>
          </cell>
        </row>
        <row r="578">
          <cell r="B578" t="str">
            <v xml:space="preserve">TABLERO MONOFASICO TQ-CP-30  </v>
          </cell>
          <cell r="C578" t="str">
            <v>UN</v>
          </cell>
          <cell r="D578">
            <v>170500</v>
          </cell>
          <cell r="E578">
            <v>32395</v>
          </cell>
          <cell r="F578">
            <v>197780</v>
          </cell>
          <cell r="G578">
            <v>10.5</v>
          </cell>
        </row>
        <row r="579">
          <cell r="B579" t="str">
            <v>TABLERO MONOFASICO TQ-CP-36</v>
          </cell>
          <cell r="C579" t="str">
            <v>UN</v>
          </cell>
          <cell r="D579">
            <v>197500</v>
          </cell>
          <cell r="E579">
            <v>37525</v>
          </cell>
          <cell r="F579">
            <v>229099.99999999997</v>
          </cell>
          <cell r="G579">
            <v>12</v>
          </cell>
        </row>
        <row r="580">
          <cell r="B580" t="str">
            <v>GABINETE AUTOSOPORTADO 120x80x40cm+DUCTO DE ENTRADA 40cm EN LÁMINA COLD ROLLED 16 CON PINTURA ELECTROSTÁTICA, BARRAS DE COBRE INDEPENDIENTES.</v>
          </cell>
          <cell r="C580" t="str">
            <v>UN</v>
          </cell>
          <cell r="D580">
            <v>3287500</v>
          </cell>
          <cell r="E580">
            <v>624625</v>
          </cell>
          <cell r="F580">
            <v>3912125</v>
          </cell>
          <cell r="G580">
            <v>20</v>
          </cell>
        </row>
        <row r="581">
          <cell r="B581" t="str">
            <v>TRANSFERENCIA AUTOMÁTICA 3x400A 40kA, CVS CON ENCLAVAMIENTO MECÁNICO, MANDO MOTORIZADO Y CONTACTOS OF</v>
          </cell>
          <cell r="C581" t="str">
            <v>UN</v>
          </cell>
          <cell r="D581">
            <v>1958000</v>
          </cell>
          <cell r="E581">
            <v>372020</v>
          </cell>
          <cell r="F581">
            <v>2330020</v>
          </cell>
          <cell r="G581">
            <v>4</v>
          </cell>
        </row>
        <row r="582">
          <cell r="B582" t="str">
            <v>CONTACTO AUXILIAR NA+NC</v>
          </cell>
          <cell r="C582" t="str">
            <v>UN</v>
          </cell>
          <cell r="D582">
            <v>85300</v>
          </cell>
          <cell r="E582">
            <v>16207</v>
          </cell>
          <cell r="F582">
            <v>101507</v>
          </cell>
          <cell r="G582">
            <v>0.1</v>
          </cell>
        </row>
        <row r="583">
          <cell r="B583" t="str">
            <v>MÓDULO DE TRANSFERENCIA AUTOMÁTICA</v>
          </cell>
          <cell r="C583" t="str">
            <v>UN</v>
          </cell>
          <cell r="D583">
            <v>1100000</v>
          </cell>
          <cell r="E583">
            <v>209000</v>
          </cell>
          <cell r="F583">
            <v>1309000</v>
          </cell>
          <cell r="G583">
            <v>0.5</v>
          </cell>
        </row>
        <row r="584">
          <cell r="B584" t="str">
            <v>INTERFAZ MODULAR 8A 220</v>
          </cell>
          <cell r="C584" t="str">
            <v>UN</v>
          </cell>
          <cell r="D584">
            <v>400650</v>
          </cell>
          <cell r="E584">
            <v>76123.5</v>
          </cell>
          <cell r="F584">
            <v>476773.5</v>
          </cell>
          <cell r="G584">
            <v>0.2</v>
          </cell>
        </row>
        <row r="585">
          <cell r="B585" t="str">
            <v>ANALIZADOR DE REDES 3 POLOS PARA GABINETES MARCA LOVATO O SIMILAR REF DMK16-R1</v>
          </cell>
          <cell r="C585" t="str">
            <v>UN</v>
          </cell>
          <cell r="D585">
            <v>633750</v>
          </cell>
          <cell r="E585">
            <v>120412.5</v>
          </cell>
          <cell r="F585">
            <v>754162.5</v>
          </cell>
          <cell r="G585">
            <v>0.2</v>
          </cell>
        </row>
        <row r="586">
          <cell r="B586" t="str">
            <v>DPS tipo I+II 3F, 120V.</v>
          </cell>
          <cell r="C586" t="str">
            <v>UN</v>
          </cell>
          <cell r="D586">
            <v>2300000</v>
          </cell>
          <cell r="E586">
            <v>437000</v>
          </cell>
          <cell r="F586">
            <v>2737000</v>
          </cell>
          <cell r="G586">
            <v>0.2</v>
          </cell>
        </row>
        <row r="587">
          <cell r="B587" t="str">
            <v>DPS tipo II 3F, 120V.</v>
          </cell>
          <cell r="C587" t="str">
            <v>UN</v>
          </cell>
          <cell r="D587">
            <v>1050000</v>
          </cell>
          <cell r="E587">
            <v>199500</v>
          </cell>
          <cell r="F587">
            <v>1249500</v>
          </cell>
          <cell r="G587">
            <v>0.2</v>
          </cell>
        </row>
        <row r="588">
          <cell r="B588" t="str">
            <v>PLANTA ELÉCTRICA CATERPILAR KVA MODELO DE110E2, CON TANQUE DE 60 GAL, PRECALENTADOR CAMISAS 1kW, BATERÍA 12V, SILENCIADOR INDUSTRIAL DE 4'' CON JUNTA DE UNIÓN.</v>
          </cell>
          <cell r="C588" t="str">
            <v>UN</v>
          </cell>
          <cell r="D588">
            <v>66419100</v>
          </cell>
          <cell r="E588">
            <v>12619629</v>
          </cell>
          <cell r="F588">
            <v>79038729</v>
          </cell>
          <cell r="G588">
            <v>900</v>
          </cell>
        </row>
        <row r="589">
          <cell r="B589" t="str">
            <v>CARGADOR AUTOMÁTICO DE BATERÍAS, 10A, 12VDC</v>
          </cell>
          <cell r="C589" t="str">
            <v>UN</v>
          </cell>
          <cell r="D589">
            <v>500000</v>
          </cell>
          <cell r="E589">
            <v>95000</v>
          </cell>
          <cell r="F589">
            <v>595000</v>
          </cell>
          <cell r="G589">
            <v>0.01</v>
          </cell>
        </row>
        <row r="590">
          <cell r="B590" t="str">
            <v>DESENSAMBLE Y ENSAMBLE DE PLANTA</v>
          </cell>
          <cell r="C590" t="str">
            <v>GB</v>
          </cell>
          <cell r="D590">
            <v>4000000</v>
          </cell>
          <cell r="E590">
            <v>760000</v>
          </cell>
          <cell r="F590">
            <v>4760000</v>
          </cell>
          <cell r="G590">
            <v>0</v>
          </cell>
        </row>
        <row r="591">
          <cell r="B591" t="str">
            <v>ENFOCADOR SALIDA DE AIRE</v>
          </cell>
          <cell r="C591" t="str">
            <v>UN</v>
          </cell>
          <cell r="D591">
            <v>800000</v>
          </cell>
          <cell r="E591">
            <v>152000</v>
          </cell>
          <cell r="F591">
            <v>952000</v>
          </cell>
          <cell r="G591">
            <v>1</v>
          </cell>
        </row>
        <row r="592">
          <cell r="B592" t="str">
            <v>ARRANQUE, PRUEBAS EN VACÍO, PRUEBAS CON CARGA Y CAPACITACIÓN</v>
          </cell>
          <cell r="C592" t="str">
            <v>GB</v>
          </cell>
          <cell r="D592">
            <v>500000</v>
          </cell>
          <cell r="E592">
            <v>95000</v>
          </cell>
          <cell r="F592">
            <v>595000</v>
          </cell>
          <cell r="G592">
            <v>0</v>
          </cell>
        </row>
        <row r="593">
          <cell r="B593" t="str">
            <v>TUBERÍA DE ESCAPE EN 4''</v>
          </cell>
          <cell r="C593" t="str">
            <v>ML</v>
          </cell>
          <cell r="D593">
            <v>100933</v>
          </cell>
          <cell r="E593">
            <v>19177.27</v>
          </cell>
          <cell r="F593">
            <v>120110.27</v>
          </cell>
          <cell r="G593">
            <v>2</v>
          </cell>
        </row>
        <row r="594">
          <cell r="B594" t="str">
            <v xml:space="preserve">AISLAMIENTO TÉRMICO PARA TUBERÍA DE ESCAPE EN FIBRA MINERAL DE 2'' DE ESPESOR </v>
          </cell>
          <cell r="C594" t="str">
            <v>ML</v>
          </cell>
          <cell r="D594">
            <v>146667</v>
          </cell>
          <cell r="E594">
            <v>27866.73</v>
          </cell>
          <cell r="F594">
            <v>174533.73</v>
          </cell>
          <cell r="G594">
            <v>0.05</v>
          </cell>
        </row>
        <row r="595">
          <cell r="B595" t="str">
            <v>CABINA DE INSONORIZACIÓN PARA PLANTA DE110E2</v>
          </cell>
          <cell r="C595" t="str">
            <v>UN</v>
          </cell>
          <cell r="D595">
            <v>10357600</v>
          </cell>
          <cell r="E595">
            <v>1967944</v>
          </cell>
          <cell r="F595">
            <v>12325544</v>
          </cell>
          <cell r="G595">
            <v>5</v>
          </cell>
        </row>
        <row r="596">
          <cell r="B596" t="str">
            <v>UPS MGE Galaxy 550 online 30kVA</v>
          </cell>
          <cell r="C596" t="str">
            <v>UN</v>
          </cell>
          <cell r="D596">
            <v>46841600</v>
          </cell>
          <cell r="E596">
            <v>8899904</v>
          </cell>
          <cell r="F596">
            <v>55741504</v>
          </cell>
          <cell r="G596">
            <v>50</v>
          </cell>
        </row>
        <row r="597">
          <cell r="B597" t="str">
            <v>PANEL LED 30X120cm 4100°k 48W, 120-277V.</v>
          </cell>
          <cell r="C597" t="str">
            <v>UN</v>
          </cell>
          <cell r="D597">
            <v>247800</v>
          </cell>
          <cell r="E597">
            <v>47082</v>
          </cell>
          <cell r="F597">
            <v>294882</v>
          </cell>
          <cell r="G597">
            <v>5</v>
          </cell>
        </row>
        <row r="598">
          <cell r="B598" t="str">
            <v>BALA LED EXTRAPLANA 18W</v>
          </cell>
          <cell r="C598" t="str">
            <v>UN</v>
          </cell>
          <cell r="D598">
            <v>55950</v>
          </cell>
          <cell r="E598">
            <v>10630.5</v>
          </cell>
          <cell r="F598">
            <v>66580.5</v>
          </cell>
          <cell r="G598">
            <v>0.4</v>
          </cell>
        </row>
        <row r="599">
          <cell r="B599" t="str">
            <v>TRANSFORMADOR DE CORRIENTE 300/5A MARCA VCP O EQUIVALENTE REF CTV4-300</v>
          </cell>
          <cell r="C599" t="str">
            <v>UN</v>
          </cell>
          <cell r="D599">
            <v>52845</v>
          </cell>
          <cell r="E599">
            <v>10040.549999999999</v>
          </cell>
          <cell r="F599">
            <v>62885.55</v>
          </cell>
          <cell r="G599">
            <v>0.3</v>
          </cell>
        </row>
        <row r="600">
          <cell r="B600" t="str">
            <v xml:space="preserve">UPS online 30 kVA </v>
          </cell>
          <cell r="C600" t="str">
            <v>UN</v>
          </cell>
          <cell r="D600">
            <v>72407500</v>
          </cell>
          <cell r="E600">
            <v>13757425</v>
          </cell>
          <cell r="F600">
            <v>86164925</v>
          </cell>
          <cell r="G600">
            <v>50</v>
          </cell>
        </row>
        <row r="601">
          <cell r="B601" t="str">
            <v>AISLADOR PARA BARRAJES</v>
          </cell>
          <cell r="C601" t="str">
            <v>UN</v>
          </cell>
          <cell r="D601">
            <v>6920</v>
          </cell>
          <cell r="E601">
            <v>1314.8</v>
          </cell>
          <cell r="F601">
            <v>8234.7999999999993</v>
          </cell>
          <cell r="G601">
            <v>0.01</v>
          </cell>
        </row>
        <row r="602">
          <cell r="B602" t="str">
            <v>BARRA Cu 250A</v>
          </cell>
          <cell r="C602" t="str">
            <v>UN</v>
          </cell>
          <cell r="D602">
            <v>8200</v>
          </cell>
          <cell r="E602">
            <v>1558</v>
          </cell>
          <cell r="F602">
            <v>9758</v>
          </cell>
          <cell r="G602">
            <v>0.1</v>
          </cell>
        </row>
        <row r="603">
          <cell r="B603" t="str">
            <v>Soldadura exótérmica Cable-Cable 1/0</v>
          </cell>
          <cell r="C603" t="str">
            <v>GB</v>
          </cell>
          <cell r="D603">
            <v>12500</v>
          </cell>
          <cell r="E603">
            <v>2375</v>
          </cell>
          <cell r="F603">
            <v>14875</v>
          </cell>
          <cell r="G603">
            <v>0</v>
          </cell>
        </row>
        <row r="604">
          <cell r="B604" t="str">
            <v>CONECTOR TUBULAR PARA PONCHAR N° 2/0</v>
          </cell>
          <cell r="C604" t="str">
            <v>UN</v>
          </cell>
          <cell r="D604">
            <v>2800</v>
          </cell>
          <cell r="E604">
            <v>532</v>
          </cell>
          <cell r="F604">
            <v>3332</v>
          </cell>
          <cell r="G604">
            <v>0.01</v>
          </cell>
        </row>
        <row r="605">
          <cell r="B605" t="str">
            <v>CONECTOR TUBULAR PARA PONCHAR N° 1/0</v>
          </cell>
          <cell r="C605" t="str">
            <v>UN</v>
          </cell>
          <cell r="D605">
            <v>2200</v>
          </cell>
          <cell r="E605">
            <v>418</v>
          </cell>
          <cell r="F605">
            <v>2618</v>
          </cell>
          <cell r="G605">
            <v>0.01</v>
          </cell>
        </row>
        <row r="606">
          <cell r="B606" t="str">
            <v>CONECTOR TUBULAR PARA PONCHAR N° 2</v>
          </cell>
          <cell r="C606" t="str">
            <v>UN</v>
          </cell>
          <cell r="D606">
            <v>2100</v>
          </cell>
          <cell r="E606">
            <v>399</v>
          </cell>
          <cell r="F606">
            <v>2499</v>
          </cell>
          <cell r="G606">
            <v>0.01</v>
          </cell>
        </row>
        <row r="607">
          <cell r="B607" t="str">
            <v>DPS polimérico 12kV 10kA</v>
          </cell>
          <cell r="C607" t="str">
            <v>UN</v>
          </cell>
          <cell r="D607">
            <v>88595</v>
          </cell>
          <cell r="E607">
            <v>16833.05</v>
          </cell>
          <cell r="F607">
            <v>105428.05</v>
          </cell>
          <cell r="G607">
            <v>1.5</v>
          </cell>
        </row>
        <row r="608">
          <cell r="B608" t="str">
            <v>Caja primaria 15kV 12kA 100A con fusible 25T</v>
          </cell>
          <cell r="C608" t="str">
            <v>UN</v>
          </cell>
          <cell r="D608">
            <v>162370</v>
          </cell>
          <cell r="E608">
            <v>30850.3</v>
          </cell>
          <cell r="F608">
            <v>193220.3</v>
          </cell>
          <cell r="G608">
            <v>1.2</v>
          </cell>
        </row>
        <row r="609">
          <cell r="B609" t="str">
            <v>Buje protector de vida silvestre</v>
          </cell>
          <cell r="C609" t="str">
            <v>UN</v>
          </cell>
          <cell r="D609">
            <v>5750</v>
          </cell>
          <cell r="E609">
            <v>1092.5</v>
          </cell>
          <cell r="F609">
            <v>6842.5</v>
          </cell>
          <cell r="G609">
            <v>0.1</v>
          </cell>
        </row>
        <row r="610">
          <cell r="B610" t="str">
            <v>Conector transversal universal</v>
          </cell>
          <cell r="C610" t="str">
            <v>UN</v>
          </cell>
          <cell r="D610">
            <v>19340</v>
          </cell>
          <cell r="E610">
            <v>3674.6</v>
          </cell>
          <cell r="F610">
            <v>23014.6</v>
          </cell>
          <cell r="G610">
            <v>0.1</v>
          </cell>
        </row>
        <row r="611">
          <cell r="B611" t="str">
            <v>Manguera de polietileno de 1/2''</v>
          </cell>
          <cell r="C611" t="str">
            <v>ML</v>
          </cell>
          <cell r="D611">
            <v>1790</v>
          </cell>
          <cell r="E611">
            <v>340.1</v>
          </cell>
          <cell r="F611">
            <v>2130.1</v>
          </cell>
          <cell r="G611">
            <v>0.15</v>
          </cell>
        </row>
        <row r="612">
          <cell r="B612" t="str">
            <v>Conector en C N°2</v>
          </cell>
          <cell r="C612" t="str">
            <v>UN</v>
          </cell>
          <cell r="D612">
            <v>8900</v>
          </cell>
          <cell r="E612">
            <v>1691</v>
          </cell>
          <cell r="F612">
            <v>10591</v>
          </cell>
          <cell r="G612">
            <v>0.1</v>
          </cell>
        </row>
        <row r="613">
          <cell r="B613" t="str">
            <v>Cruceta angular 2,4m</v>
          </cell>
          <cell r="C613" t="str">
            <v>UN</v>
          </cell>
          <cell r="D613">
            <v>104000</v>
          </cell>
          <cell r="E613">
            <v>19760</v>
          </cell>
          <cell r="F613">
            <v>123760</v>
          </cell>
          <cell r="G613">
            <v>2</v>
          </cell>
        </row>
        <row r="614">
          <cell r="B614" t="str">
            <v>Diagonal en "V" de 48''</v>
          </cell>
          <cell r="C614" t="str">
            <v>UN</v>
          </cell>
          <cell r="D614">
            <v>27950</v>
          </cell>
          <cell r="E614">
            <v>5310.5</v>
          </cell>
          <cell r="F614">
            <v>33260.5</v>
          </cell>
          <cell r="G614">
            <v>1.6</v>
          </cell>
        </row>
        <row r="615">
          <cell r="B615" t="str">
            <v>Alambre de cobre desnudo N°6 AWG</v>
          </cell>
          <cell r="C615" t="str">
            <v>ML</v>
          </cell>
          <cell r="D615">
            <v>3618</v>
          </cell>
          <cell r="E615">
            <v>687.42</v>
          </cell>
          <cell r="F615">
            <v>4305.42</v>
          </cell>
          <cell r="G615">
            <v>0.15</v>
          </cell>
        </row>
        <row r="616">
          <cell r="B616" t="str">
            <v>TERMINAL EXTERIOR 15 KV (2-2/0 AWG) juego x 3</v>
          </cell>
          <cell r="C616" t="str">
            <v>UN</v>
          </cell>
          <cell r="D616">
            <v>408925</v>
          </cell>
          <cell r="E616">
            <v>77695.75</v>
          </cell>
          <cell r="F616">
            <v>486620.75</v>
          </cell>
          <cell r="G616">
            <v>0.6</v>
          </cell>
        </row>
        <row r="617">
          <cell r="B617" t="str">
            <v>CABLE XLPE 15 KV No. 1/0</v>
          </cell>
          <cell r="C617" t="str">
            <v>ML</v>
          </cell>
          <cell r="D617">
            <v>31600</v>
          </cell>
          <cell r="E617">
            <v>6004</v>
          </cell>
          <cell r="F617">
            <v>37604</v>
          </cell>
          <cell r="G617">
            <v>0.4</v>
          </cell>
        </row>
        <row r="618">
          <cell r="B618" t="str">
            <v>TERMINAL INTERIOR 15 KV (2-2/0 AWG) juego x 3</v>
          </cell>
          <cell r="C618" t="str">
            <v>UN</v>
          </cell>
          <cell r="D618">
            <v>236666</v>
          </cell>
          <cell r="E618">
            <v>44966.54</v>
          </cell>
          <cell r="F618">
            <v>281632.53999999998</v>
          </cell>
          <cell r="G618">
            <v>0.6</v>
          </cell>
        </row>
        <row r="619">
          <cell r="B619" t="str">
            <v>Tubo TMG 4'' 3m</v>
          </cell>
          <cell r="C619" t="str">
            <v>UN</v>
          </cell>
          <cell r="D619">
            <v>169000</v>
          </cell>
          <cell r="E619">
            <v>32110</v>
          </cell>
          <cell r="F619">
            <v>201110</v>
          </cell>
          <cell r="G619">
            <v>30</v>
          </cell>
        </row>
        <row r="620">
          <cell r="B620" t="str">
            <v>Curva PVC 4''</v>
          </cell>
          <cell r="C620" t="str">
            <v>UN</v>
          </cell>
          <cell r="D620">
            <v>17967</v>
          </cell>
          <cell r="E620">
            <v>3413.73</v>
          </cell>
          <cell r="F620">
            <v>21380.73</v>
          </cell>
          <cell r="G620">
            <v>0.1</v>
          </cell>
        </row>
        <row r="621">
          <cell r="B621" t="str">
            <v>Terminal tipo campana PVC 4''</v>
          </cell>
          <cell r="C621" t="str">
            <v>UN</v>
          </cell>
          <cell r="D621">
            <v>4954</v>
          </cell>
          <cell r="E621">
            <v>941.26</v>
          </cell>
          <cell r="F621">
            <v>5895.26</v>
          </cell>
          <cell r="G621">
            <v>0.1</v>
          </cell>
        </row>
        <row r="622">
          <cell r="B622" t="str">
            <v>Tubo PVC  DB 6'' (1 m)</v>
          </cell>
          <cell r="C622" t="str">
            <v>ML</v>
          </cell>
          <cell r="D622">
            <v>31325</v>
          </cell>
          <cell r="E622">
            <v>5951.75</v>
          </cell>
          <cell r="F622">
            <v>37276.75</v>
          </cell>
          <cell r="G622">
            <v>0.1</v>
          </cell>
        </row>
        <row r="623">
          <cell r="B623" t="str">
            <v>Terminal tipo campana PVC 6''</v>
          </cell>
          <cell r="C623" t="str">
            <v>UN</v>
          </cell>
          <cell r="D623">
            <v>11000</v>
          </cell>
          <cell r="E623">
            <v>2090</v>
          </cell>
          <cell r="F623">
            <v>13090</v>
          </cell>
          <cell r="G623">
            <v>0.2</v>
          </cell>
        </row>
        <row r="624">
          <cell r="B624" t="str">
            <v>Curva PVC 6''</v>
          </cell>
          <cell r="C624" t="str">
            <v>UN</v>
          </cell>
          <cell r="D624">
            <v>135000</v>
          </cell>
          <cell r="E624">
            <v>25650</v>
          </cell>
          <cell r="F624">
            <v>160650</v>
          </cell>
          <cell r="G624">
            <v>0.1</v>
          </cell>
        </row>
        <row r="625">
          <cell r="B625" t="str">
            <v>Sika boom 250 cm3</v>
          </cell>
          <cell r="C625" t="str">
            <v>UN</v>
          </cell>
          <cell r="D625">
            <v>17500</v>
          </cell>
          <cell r="E625">
            <v>3325</v>
          </cell>
          <cell r="F625">
            <v>20825</v>
          </cell>
          <cell r="G625">
            <v>0.5</v>
          </cell>
        </row>
        <row r="626">
          <cell r="B626" t="str">
            <v>TERMINAL CU ESTAÑADO BARRIL TIPO CAMPANA PARA CABLEFLEXIBLE 1/0, 35kV</v>
          </cell>
          <cell r="C626" t="str">
            <v>UN</v>
          </cell>
          <cell r="D626">
            <v>8422</v>
          </cell>
          <cell r="E626">
            <v>1600.18</v>
          </cell>
          <cell r="F626">
            <v>10022.18</v>
          </cell>
          <cell r="G626">
            <v>0.2</v>
          </cell>
        </row>
        <row r="627">
          <cell r="B627" t="str">
            <v>Cinta bandit 5/8''</v>
          </cell>
          <cell r="C627" t="str">
            <v>ML</v>
          </cell>
          <cell r="D627">
            <v>2300</v>
          </cell>
          <cell r="E627">
            <v>437</v>
          </cell>
          <cell r="F627">
            <v>2737</v>
          </cell>
          <cell r="G627">
            <v>0.1</v>
          </cell>
        </row>
        <row r="628">
          <cell r="B628" t="str">
            <v>SOLDADURA LÍQUIDA PARA TUBERIA PVC DB 1/4 GALON</v>
          </cell>
          <cell r="C628" t="str">
            <v>UN</v>
          </cell>
          <cell r="D628">
            <v>45300</v>
          </cell>
          <cell r="E628">
            <v>8607</v>
          </cell>
          <cell r="F628">
            <v>53907</v>
          </cell>
          <cell r="G628">
            <v>0.1</v>
          </cell>
        </row>
        <row r="629">
          <cell r="B629" t="str">
            <v>Cinta señalización peligro eléctrico x 500m</v>
          </cell>
          <cell r="C629" t="str">
            <v>Rollo</v>
          </cell>
          <cell r="D629">
            <v>17000</v>
          </cell>
          <cell r="E629">
            <v>3230</v>
          </cell>
          <cell r="F629">
            <v>20230</v>
          </cell>
          <cell r="G629">
            <v>0.01</v>
          </cell>
        </row>
        <row r="630">
          <cell r="E630">
            <v>0</v>
          </cell>
          <cell r="F630">
            <v>0</v>
          </cell>
        </row>
        <row r="631">
          <cell r="E631">
            <v>0</v>
          </cell>
          <cell r="F631">
            <v>0</v>
          </cell>
        </row>
        <row r="632">
          <cell r="E632">
            <v>0</v>
          </cell>
        </row>
        <row r="633">
          <cell r="E633">
            <v>0</v>
          </cell>
        </row>
        <row r="634">
          <cell r="B634" t="str">
            <v>VARILLA COOPER WELL 5/8 x 2.4 MT</v>
          </cell>
          <cell r="D634">
            <v>31056.944444444445</v>
          </cell>
          <cell r="E634">
            <v>5900.8194444444443</v>
          </cell>
          <cell r="F634">
            <v>36957.763888888891</v>
          </cell>
        </row>
        <row r="640">
          <cell r="B640" t="str">
            <v>Camioneta</v>
          </cell>
          <cell r="C640" t="str">
            <v>día</v>
          </cell>
          <cell r="D640">
            <v>160000</v>
          </cell>
          <cell r="E640">
            <v>750</v>
          </cell>
          <cell r="F640">
            <v>213</v>
          </cell>
        </row>
        <row r="641">
          <cell r="B641" t="str">
            <v>Camión 3.5T</v>
          </cell>
          <cell r="C641" t="str">
            <v>día</v>
          </cell>
          <cell r="D641">
            <v>190000</v>
          </cell>
          <cell r="E641">
            <v>3000</v>
          </cell>
          <cell r="F641">
            <v>63</v>
          </cell>
        </row>
        <row r="642">
          <cell r="B642" t="str">
            <v>Grua</v>
          </cell>
          <cell r="C642" t="str">
            <v>día</v>
          </cell>
          <cell r="D642">
            <v>800000</v>
          </cell>
        </row>
        <row r="660">
          <cell r="E660">
            <v>4.1700000000000001E-2</v>
          </cell>
        </row>
        <row r="661">
          <cell r="E661">
            <v>3.7100000000000001E-2</v>
          </cell>
        </row>
        <row r="670">
          <cell r="E670">
            <v>0.62000000000000011</v>
          </cell>
        </row>
        <row r="671">
          <cell r="E671">
            <v>0.58290000000000008</v>
          </cell>
        </row>
        <row r="677">
          <cell r="F677" t="str">
            <v>Herramienta Internas</v>
          </cell>
          <cell r="G677">
            <v>22750</v>
          </cell>
        </row>
        <row r="678">
          <cell r="F678" t="str">
            <v>Herramienta Redes</v>
          </cell>
          <cell r="G678">
            <v>42000</v>
          </cell>
        </row>
        <row r="679">
          <cell r="F679" t="str">
            <v>Grua</v>
          </cell>
          <cell r="G679">
            <v>800000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Profesionales Niv 1,2,3"/>
      <sheetName val="F.P. Mano de Obra"/>
      <sheetName val="Analisis A.I.U."/>
      <sheetName val="MATERIALES Y RECURSOS"/>
      <sheetName val="Prima Polizas"/>
      <sheetName val="PRESUPUESTO GENERAL"/>
      <sheetName val="A.P.U. CIVIL"/>
    </sheetNames>
    <sheetDataSet>
      <sheetData sheetId="0"/>
      <sheetData sheetId="1"/>
      <sheetData sheetId="2"/>
      <sheetData sheetId="3">
        <row r="670">
          <cell r="E670">
            <v>0.62000000000000011</v>
          </cell>
        </row>
        <row r="671">
          <cell r="E671">
            <v>0.58290000000000008</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t="str">
            <v/>
          </cell>
          <cell r="H6">
            <v>0</v>
          </cell>
          <cell r="I6">
            <v>1975149.6916499997</v>
          </cell>
          <cell r="J6">
            <v>0</v>
          </cell>
          <cell r="K6">
            <v>5079304.8136536563</v>
          </cell>
          <cell r="L6">
            <v>0</v>
          </cell>
          <cell r="M6">
            <v>0</v>
          </cell>
          <cell r="N6">
            <v>0</v>
          </cell>
          <cell r="O6" t="str">
            <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t="str">
            <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t="str">
            <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t="str">
            <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t="str">
            <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t="str">
            <v/>
          </cell>
        </row>
        <row r="12">
          <cell r="D12" t="str">
            <v>02</v>
          </cell>
          <cell r="E12" t="str">
            <v>RETIROS Y DEMOLICIONES</v>
          </cell>
          <cell r="F12">
            <v>0</v>
          </cell>
          <cell r="G12" t="str">
            <v/>
          </cell>
          <cell r="H12">
            <v>0</v>
          </cell>
          <cell r="I12">
            <v>0</v>
          </cell>
          <cell r="J12">
            <v>0</v>
          </cell>
          <cell r="K12">
            <v>0</v>
          </cell>
          <cell r="L12">
            <v>0</v>
          </cell>
          <cell r="M12">
            <v>0</v>
          </cell>
          <cell r="N12">
            <v>0</v>
          </cell>
          <cell r="O12" t="str">
            <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t="str">
            <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t="str">
            <v/>
          </cell>
        </row>
        <row r="15">
          <cell r="D15" t="str">
            <v>03</v>
          </cell>
          <cell r="E15" t="str">
            <v>MOVIMIENTOS DE TIERRA</v>
          </cell>
          <cell r="F15">
            <v>0</v>
          </cell>
          <cell r="G15" t="str">
            <v/>
          </cell>
          <cell r="H15">
            <v>0</v>
          </cell>
          <cell r="I15">
            <v>10521354.391651817</v>
          </cell>
          <cell r="J15">
            <v>0</v>
          </cell>
          <cell r="K15">
            <v>0</v>
          </cell>
          <cell r="L15">
            <v>0</v>
          </cell>
          <cell r="M15">
            <v>87044561.855248868</v>
          </cell>
          <cell r="N15">
            <v>0</v>
          </cell>
          <cell r="O15" t="str">
            <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t="str">
            <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t="str">
            <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t="str">
            <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t="str">
            <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t="str">
            <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t="str">
            <v/>
          </cell>
        </row>
        <row r="22">
          <cell r="D22" t="str">
            <v>04</v>
          </cell>
          <cell r="E22" t="str">
            <v>CONCRETOS ESTRUCTURALES</v>
          </cell>
          <cell r="F22">
            <v>0</v>
          </cell>
          <cell r="G22" t="str">
            <v/>
          </cell>
          <cell r="H22">
            <v>0</v>
          </cell>
          <cell r="I22">
            <v>102127719.93310952</v>
          </cell>
          <cell r="J22">
            <v>0</v>
          </cell>
          <cell r="K22">
            <v>0</v>
          </cell>
          <cell r="L22">
            <v>0</v>
          </cell>
          <cell r="M22">
            <v>0</v>
          </cell>
          <cell r="N22">
            <v>0</v>
          </cell>
          <cell r="O22" t="str">
            <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t="str">
            <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t="str">
            <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t="str">
            <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t="str">
            <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t="str">
            <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t="str">
            <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t="str">
            <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t="str">
            <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t="str">
            <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t="str">
            <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t="str">
            <v/>
          </cell>
        </row>
        <row r="34">
          <cell r="D34" t="str">
            <v>05</v>
          </cell>
          <cell r="E34" t="str">
            <v>ACERO DE REFUERZO</v>
          </cell>
          <cell r="F34">
            <v>0</v>
          </cell>
          <cell r="G34" t="str">
            <v/>
          </cell>
          <cell r="H34">
            <v>0</v>
          </cell>
          <cell r="I34">
            <v>60502943.351899199</v>
          </cell>
          <cell r="J34">
            <v>0</v>
          </cell>
          <cell r="K34">
            <v>0</v>
          </cell>
          <cell r="L34">
            <v>0</v>
          </cell>
          <cell r="M34">
            <v>0</v>
          </cell>
          <cell r="N34">
            <v>0</v>
          </cell>
          <cell r="O34" t="str">
            <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t="str">
            <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t="str">
            <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t="str">
            <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t="str">
            <v/>
          </cell>
        </row>
        <row r="39">
          <cell r="D39" t="str">
            <v>06</v>
          </cell>
          <cell r="E39" t="str">
            <v>ESTRUCTURAS METALICAS</v>
          </cell>
          <cell r="F39">
            <v>0</v>
          </cell>
          <cell r="G39" t="str">
            <v/>
          </cell>
          <cell r="H39">
            <v>0</v>
          </cell>
          <cell r="I39">
            <v>86370913.833319232</v>
          </cell>
          <cell r="J39">
            <v>0</v>
          </cell>
          <cell r="K39">
            <v>0</v>
          </cell>
          <cell r="L39">
            <v>0</v>
          </cell>
          <cell r="M39">
            <v>0</v>
          </cell>
          <cell r="N39">
            <v>0</v>
          </cell>
          <cell r="O39" t="str">
            <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t="str">
            <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t="str">
            <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t="str">
            <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t="str">
            <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t="str">
            <v/>
          </cell>
        </row>
        <row r="45">
          <cell r="D45" t="str">
            <v>07</v>
          </cell>
          <cell r="E45" t="str">
            <v>MAMPOSTERIAS, DIVISIONES Y ELEMENTOS NO ESTRUCTURALES</v>
          </cell>
          <cell r="F45">
            <v>0</v>
          </cell>
          <cell r="G45" t="str">
            <v/>
          </cell>
          <cell r="H45">
            <v>0</v>
          </cell>
          <cell r="I45">
            <v>137817456.54619929</v>
          </cell>
          <cell r="J45">
            <v>0</v>
          </cell>
          <cell r="K45">
            <v>0</v>
          </cell>
          <cell r="L45">
            <v>0</v>
          </cell>
          <cell r="M45">
            <v>0</v>
          </cell>
          <cell r="N45">
            <v>0</v>
          </cell>
          <cell r="O45" t="str">
            <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t="str">
            <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t="str">
            <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t="str">
            <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t="str">
            <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t="str">
            <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t="str">
            <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t="str">
            <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t="str">
            <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t="str">
            <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t="str">
            <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t="str">
            <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t="str">
            <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t="str">
            <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t="str">
            <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t="str">
            <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t="str">
            <v/>
          </cell>
        </row>
        <row r="62">
          <cell r="D62" t="str">
            <v>08</v>
          </cell>
          <cell r="E62" t="str">
            <v>CUBIERTAS Y CIELOS</v>
          </cell>
          <cell r="F62">
            <v>0</v>
          </cell>
          <cell r="G62" t="str">
            <v/>
          </cell>
          <cell r="H62">
            <v>0</v>
          </cell>
          <cell r="I62">
            <v>80716307.223664641</v>
          </cell>
          <cell r="J62">
            <v>0</v>
          </cell>
          <cell r="K62">
            <v>0</v>
          </cell>
          <cell r="L62">
            <v>0</v>
          </cell>
          <cell r="M62">
            <v>0</v>
          </cell>
          <cell r="N62">
            <v>0</v>
          </cell>
          <cell r="O62" t="str">
            <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t="str">
            <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t="str">
            <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t="str">
            <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t="str">
            <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t="str">
            <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t="str">
            <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t="str">
            <v/>
          </cell>
        </row>
        <row r="70">
          <cell r="D70" t="str">
            <v>09</v>
          </cell>
          <cell r="E70" t="str">
            <v>RECUBRIMIENTOS</v>
          </cell>
          <cell r="F70">
            <v>0</v>
          </cell>
          <cell r="G70" t="str">
            <v/>
          </cell>
          <cell r="H70">
            <v>0</v>
          </cell>
          <cell r="I70">
            <v>28990540.590956412</v>
          </cell>
          <cell r="J70">
            <v>0</v>
          </cell>
          <cell r="K70">
            <v>0</v>
          </cell>
          <cell r="L70">
            <v>0</v>
          </cell>
          <cell r="M70">
            <v>0</v>
          </cell>
          <cell r="N70">
            <v>0</v>
          </cell>
          <cell r="O70" t="str">
            <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t="str">
            <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t="str">
            <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t="str">
            <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t="str">
            <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t="str">
            <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t="str">
            <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t="str">
            <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t="str">
            <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t="str">
            <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t="str">
            <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t="str">
            <v/>
          </cell>
        </row>
        <row r="82">
          <cell r="D82" t="str">
            <v>10</v>
          </cell>
          <cell r="E82" t="str">
            <v>PISOS Y ZOCALOS</v>
          </cell>
          <cell r="F82">
            <v>0</v>
          </cell>
          <cell r="G82" t="str">
            <v/>
          </cell>
          <cell r="H82">
            <v>0</v>
          </cell>
          <cell r="I82">
            <v>60774550.980118699</v>
          </cell>
          <cell r="J82">
            <v>0</v>
          </cell>
          <cell r="K82">
            <v>0</v>
          </cell>
          <cell r="L82">
            <v>0</v>
          </cell>
          <cell r="M82">
            <v>0</v>
          </cell>
          <cell r="N82">
            <v>0</v>
          </cell>
          <cell r="O82" t="str">
            <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t="str">
            <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t="str">
            <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t="str">
            <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t="str">
            <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t="str">
            <v/>
          </cell>
        </row>
        <row r="88">
          <cell r="D88" t="str">
            <v>11</v>
          </cell>
          <cell r="E88" t="str">
            <v>CARPINTERIA METALICA / PVC (Todas las puertas y vidrieras incluyen cerraduras y haladeras según los detalles arquitectonicos)</v>
          </cell>
          <cell r="F88">
            <v>0</v>
          </cell>
          <cell r="G88" t="str">
            <v/>
          </cell>
          <cell r="H88">
            <v>0</v>
          </cell>
          <cell r="I88">
            <v>1343106.0000000002</v>
          </cell>
          <cell r="J88">
            <v>0</v>
          </cell>
          <cell r="K88">
            <v>0</v>
          </cell>
          <cell r="L88">
            <v>0</v>
          </cell>
          <cell r="M88">
            <v>0</v>
          </cell>
          <cell r="N88">
            <v>0</v>
          </cell>
          <cell r="O88" t="str">
            <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t="str">
            <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t="str">
            <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t="str">
            <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t="str">
            <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t="str">
            <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t="str">
            <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t="str">
            <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t="str">
            <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t="str">
            <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t="str">
            <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t="str">
            <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t="str">
            <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t="str">
            <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t="str">
            <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t="str">
            <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t="str">
            <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t="str">
            <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t="str">
            <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t="str">
            <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t="str">
            <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t="str">
            <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t="str">
            <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t="str">
            <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t="str">
            <v/>
          </cell>
        </row>
        <row r="113">
          <cell r="D113" t="str">
            <v>13</v>
          </cell>
          <cell r="E113" t="str">
            <v>APARATOS SANITARIOS, MUEBLES Y GRIFERIAS</v>
          </cell>
          <cell r="F113">
            <v>0</v>
          </cell>
          <cell r="G113" t="str">
            <v/>
          </cell>
          <cell r="H113">
            <v>0</v>
          </cell>
          <cell r="I113">
            <v>10353151.562553551</v>
          </cell>
          <cell r="J113">
            <v>0</v>
          </cell>
          <cell r="K113">
            <v>0</v>
          </cell>
          <cell r="L113">
            <v>0</v>
          </cell>
          <cell r="M113">
            <v>0</v>
          </cell>
          <cell r="N113">
            <v>0</v>
          </cell>
          <cell r="O113" t="str">
            <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t="str">
            <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t="str">
            <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t="str">
            <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t="str">
            <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t="str">
            <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t="str">
            <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t="str">
            <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t="str">
            <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t="str">
            <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t="str">
            <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t="str">
            <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t="str">
            <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t="str">
            <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t="str">
            <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t="str">
            <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t="str">
            <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t="str">
            <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t="str">
            <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t="str">
            <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t="str">
            <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t="str">
            <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t="str">
            <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t="str">
            <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t="str">
            <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t="str">
            <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t="str">
            <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t="str">
            <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t="str">
            <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t="str">
            <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t="str">
            <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t="str">
            <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t="str">
            <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t="str">
            <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t="str">
            <v/>
          </cell>
        </row>
        <row r="148">
          <cell r="D148" t="str">
            <v>14-10</v>
          </cell>
          <cell r="E148" t="str">
            <v>INSTALACIONES SANITARIAS Y STAR</v>
          </cell>
          <cell r="F148" t="str">
            <v/>
          </cell>
          <cell r="G148">
            <v>0</v>
          </cell>
          <cell r="H148">
            <v>0</v>
          </cell>
          <cell r="I148">
            <v>27744510.733906861</v>
          </cell>
          <cell r="J148">
            <v>0</v>
          </cell>
          <cell r="K148">
            <v>0</v>
          </cell>
          <cell r="L148">
            <v>0</v>
          </cell>
          <cell r="M148">
            <v>0</v>
          </cell>
          <cell r="N148">
            <v>0</v>
          </cell>
          <cell r="O148">
            <v>27744510.733906861</v>
          </cell>
          <cell r="P148" t="str">
            <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t="str">
            <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t="str">
            <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t="str">
            <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t="str">
            <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t="str">
            <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t="str">
            <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t="str">
            <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t="str">
            <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t="str">
            <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t="str">
            <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t="str">
            <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t="str">
            <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t="str">
            <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t="str">
            <v/>
          </cell>
        </row>
        <row r="163">
          <cell r="D163" t="str">
            <v>14-15</v>
          </cell>
          <cell r="E163" t="str">
            <v>INSTALACIONES DE AGUAS LLUVIAS</v>
          </cell>
          <cell r="F163" t="str">
            <v/>
          </cell>
          <cell r="G163">
            <v>0</v>
          </cell>
          <cell r="H163">
            <v>0</v>
          </cell>
          <cell r="I163">
            <v>0</v>
          </cell>
          <cell r="J163">
            <v>0</v>
          </cell>
          <cell r="K163">
            <v>0</v>
          </cell>
          <cell r="L163">
            <v>0</v>
          </cell>
          <cell r="M163">
            <v>42945353.040056393</v>
          </cell>
          <cell r="N163">
            <v>0</v>
          </cell>
          <cell r="O163">
            <v>42945353.040056393</v>
          </cell>
          <cell r="P163" t="str">
            <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t="str">
            <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t="str">
            <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t="str">
            <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t="str">
            <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t="str">
            <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t="str">
            <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t="str">
            <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t="str">
            <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t="str">
            <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t="str">
            <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t="str">
            <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t="str">
            <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t="str">
            <v/>
          </cell>
          <cell r="G176">
            <v>42898</v>
          </cell>
          <cell r="H176">
            <v>0</v>
          </cell>
          <cell r="I176">
            <v>0</v>
          </cell>
          <cell r="J176">
            <v>0</v>
          </cell>
          <cell r="K176">
            <v>0</v>
          </cell>
          <cell r="L176">
            <v>13.891819263278643</v>
          </cell>
          <cell r="M176">
            <v>595931.26275612728</v>
          </cell>
          <cell r="N176">
            <v>13.891819263278643</v>
          </cell>
          <cell r="O176">
            <v>595931.26275612728</v>
          </cell>
          <cell r="P176" t="str">
            <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t="str">
            <v/>
          </cell>
          <cell r="G177">
            <v>17806</v>
          </cell>
          <cell r="H177">
            <v>0</v>
          </cell>
          <cell r="I177">
            <v>0</v>
          </cell>
          <cell r="J177">
            <v>0</v>
          </cell>
          <cell r="K177">
            <v>0</v>
          </cell>
          <cell r="L177">
            <v>9.2612128421857616</v>
          </cell>
          <cell r="M177">
            <v>164905.15586795966</v>
          </cell>
          <cell r="N177">
            <v>9.2612128421857616</v>
          </cell>
          <cell r="O177">
            <v>164905.15586795966</v>
          </cell>
          <cell r="P177" t="str">
            <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t="str">
            <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t="str">
            <v/>
          </cell>
        </row>
        <row r="180">
          <cell r="D180" t="str">
            <v>14-20</v>
          </cell>
          <cell r="E180" t="str">
            <v>RED  DE GAS</v>
          </cell>
          <cell r="F180" t="str">
            <v/>
          </cell>
          <cell r="G180">
            <v>0</v>
          </cell>
          <cell r="H180">
            <v>0</v>
          </cell>
          <cell r="I180">
            <v>953728.08000000007</v>
          </cell>
          <cell r="J180">
            <v>0</v>
          </cell>
          <cell r="K180">
            <v>0</v>
          </cell>
          <cell r="L180">
            <v>0</v>
          </cell>
          <cell r="M180">
            <v>0</v>
          </cell>
          <cell r="N180">
            <v>0</v>
          </cell>
          <cell r="O180">
            <v>953728.08000000007</v>
          </cell>
          <cell r="P180" t="str">
            <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t="str">
            <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t="str">
            <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t="str">
            <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t="str">
            <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t="str">
            <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t="str">
            <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t="str">
            <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t="str">
            <v/>
          </cell>
        </row>
        <row r="189">
          <cell r="D189" t="str">
            <v>14-25</v>
          </cell>
          <cell r="E189" t="str">
            <v>RED CONTRA INCENDIO</v>
          </cell>
          <cell r="F189" t="str">
            <v/>
          </cell>
          <cell r="G189">
            <v>0</v>
          </cell>
          <cell r="H189">
            <v>0</v>
          </cell>
          <cell r="I189">
            <v>589140</v>
          </cell>
          <cell r="J189">
            <v>0</v>
          </cell>
          <cell r="K189">
            <v>0</v>
          </cell>
          <cell r="L189">
            <v>0</v>
          </cell>
          <cell r="M189">
            <v>0</v>
          </cell>
          <cell r="N189">
            <v>0</v>
          </cell>
          <cell r="O189">
            <v>589140</v>
          </cell>
          <cell r="P189" t="str">
            <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t="str">
            <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t="str">
            <v/>
          </cell>
          <cell r="P191">
            <v>77937471.080000013</v>
          </cell>
        </row>
        <row r="192">
          <cell r="D192" t="str">
            <v>15-05</v>
          </cell>
          <cell r="E192" t="str">
            <v>TABLEROS DE DISTRIBUCCIÓN</v>
          </cell>
          <cell r="F192" t="str">
            <v/>
          </cell>
          <cell r="G192">
            <v>0</v>
          </cell>
          <cell r="H192">
            <v>0</v>
          </cell>
          <cell r="I192">
            <v>2115395</v>
          </cell>
          <cell r="J192">
            <v>0</v>
          </cell>
          <cell r="K192">
            <v>0</v>
          </cell>
          <cell r="L192">
            <v>0</v>
          </cell>
          <cell r="M192">
            <v>0</v>
          </cell>
          <cell r="N192">
            <v>0</v>
          </cell>
          <cell r="O192">
            <v>2115395</v>
          </cell>
          <cell r="P192" t="str">
            <v/>
          </cell>
        </row>
        <row r="193">
          <cell r="D193" t="str">
            <v/>
          </cell>
          <cell r="E193" t="str">
            <v>SUMINISTRO Y MONTAJE DE:</v>
          </cell>
          <cell r="F193" t="str">
            <v/>
          </cell>
          <cell r="G193">
            <v>0</v>
          </cell>
          <cell r="H193">
            <v>0</v>
          </cell>
          <cell r="I193" t="str">
            <v/>
          </cell>
          <cell r="J193">
            <v>0</v>
          </cell>
          <cell r="K193" t="str">
            <v/>
          </cell>
          <cell r="L193">
            <v>0</v>
          </cell>
          <cell r="M193" t="str">
            <v/>
          </cell>
          <cell r="N193">
            <v>0</v>
          </cell>
          <cell r="O193">
            <v>0</v>
          </cell>
          <cell r="P193" t="str">
            <v/>
          </cell>
        </row>
        <row r="194">
          <cell r="D194" t="str">
            <v/>
          </cell>
          <cell r="E194" t="str">
            <v>MONTAJE DE TABLERO Y/O GABINETE CON EQUIPO ELÉCTRICO SEGÚN DIAGRAMA UNIFILAR.
INCLUYE: TABLERO, SOPORTES, FIJACIONES, ANCLAJES, MARCACIÓN RETIE, PRUEBAS Y PUESTA EN SERVICIO.</v>
          </cell>
          <cell r="F194" t="str">
            <v/>
          </cell>
          <cell r="G194">
            <v>0</v>
          </cell>
          <cell r="H194">
            <v>0</v>
          </cell>
          <cell r="I194" t="str">
            <v/>
          </cell>
          <cell r="J194">
            <v>0</v>
          </cell>
          <cell r="K194" t="str">
            <v/>
          </cell>
          <cell r="L194">
            <v>0</v>
          </cell>
          <cell r="M194" t="str">
            <v/>
          </cell>
          <cell r="N194">
            <v>0</v>
          </cell>
          <cell r="O194">
            <v>0</v>
          </cell>
          <cell r="P194" t="str">
            <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t="str">
            <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t="str">
            <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t="str">
            <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t="str">
            <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t="str">
            <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t="str">
            <v/>
          </cell>
        </row>
        <row r="201">
          <cell r="D201" t="str">
            <v/>
          </cell>
          <cell r="E201" t="str">
            <v/>
          </cell>
          <cell r="F201" t="str">
            <v/>
          </cell>
          <cell r="G201">
            <v>0</v>
          </cell>
          <cell r="H201">
            <v>0</v>
          </cell>
          <cell r="I201" t="str">
            <v/>
          </cell>
          <cell r="J201">
            <v>0</v>
          </cell>
          <cell r="K201" t="str">
            <v/>
          </cell>
          <cell r="L201">
            <v>0</v>
          </cell>
          <cell r="M201" t="str">
            <v/>
          </cell>
          <cell r="N201">
            <v>0</v>
          </cell>
          <cell r="O201">
            <v>0</v>
          </cell>
          <cell r="P201" t="str">
            <v/>
          </cell>
        </row>
        <row r="202">
          <cell r="D202" t="str">
            <v>15-10</v>
          </cell>
          <cell r="E202" t="str">
            <v>ACOMETIDA ELECTRICA</v>
          </cell>
          <cell r="F202" t="str">
            <v/>
          </cell>
          <cell r="G202">
            <v>0</v>
          </cell>
          <cell r="H202">
            <v>0</v>
          </cell>
          <cell r="I202">
            <v>5098405</v>
          </cell>
          <cell r="J202">
            <v>0</v>
          </cell>
          <cell r="K202">
            <v>0</v>
          </cell>
          <cell r="L202">
            <v>0</v>
          </cell>
          <cell r="M202">
            <v>0</v>
          </cell>
          <cell r="N202">
            <v>0</v>
          </cell>
          <cell r="O202">
            <v>5098405</v>
          </cell>
          <cell r="P202" t="str">
            <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t="str">
            <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t="str">
            <v/>
          </cell>
        </row>
        <row r="205">
          <cell r="D205" t="str">
            <v/>
          </cell>
          <cell r="E205" t="str">
            <v/>
          </cell>
          <cell r="F205" t="str">
            <v/>
          </cell>
          <cell r="G205">
            <v>0</v>
          </cell>
          <cell r="H205">
            <v>0</v>
          </cell>
          <cell r="I205" t="str">
            <v/>
          </cell>
          <cell r="J205">
            <v>0</v>
          </cell>
          <cell r="K205" t="str">
            <v/>
          </cell>
          <cell r="L205">
            <v>0</v>
          </cell>
          <cell r="M205" t="str">
            <v/>
          </cell>
          <cell r="N205">
            <v>0</v>
          </cell>
          <cell r="O205">
            <v>0</v>
          </cell>
          <cell r="P205" t="str">
            <v/>
          </cell>
        </row>
        <row r="206">
          <cell r="D206" t="str">
            <v>15-15</v>
          </cell>
          <cell r="E206" t="str">
            <v>TUBERIA</v>
          </cell>
          <cell r="F206" t="str">
            <v/>
          </cell>
          <cell r="G206">
            <v>0</v>
          </cell>
          <cell r="H206">
            <v>0</v>
          </cell>
          <cell r="I206">
            <v>10385292</v>
          </cell>
          <cell r="J206">
            <v>0</v>
          </cell>
          <cell r="K206">
            <v>0</v>
          </cell>
          <cell r="L206">
            <v>0</v>
          </cell>
          <cell r="M206">
            <v>0</v>
          </cell>
          <cell r="N206">
            <v>0</v>
          </cell>
          <cell r="O206">
            <v>10385292</v>
          </cell>
          <cell r="P206" t="str">
            <v/>
          </cell>
        </row>
        <row r="207">
          <cell r="D207" t="str">
            <v/>
          </cell>
          <cell r="E207" t="str">
            <v>TUBERÍA</v>
          </cell>
          <cell r="F207" t="str">
            <v/>
          </cell>
          <cell r="G207">
            <v>0</v>
          </cell>
          <cell r="H207">
            <v>0</v>
          </cell>
          <cell r="I207" t="str">
            <v/>
          </cell>
          <cell r="J207">
            <v>0</v>
          </cell>
          <cell r="K207" t="str">
            <v/>
          </cell>
          <cell r="L207">
            <v>0</v>
          </cell>
          <cell r="M207" t="str">
            <v/>
          </cell>
          <cell r="N207">
            <v>0</v>
          </cell>
          <cell r="O207">
            <v>0</v>
          </cell>
          <cell r="P207" t="str">
            <v/>
          </cell>
        </row>
        <row r="208">
          <cell r="D208" t="str">
            <v/>
          </cell>
          <cell r="E208" t="str">
            <v>INSTALACIÓN DE TUBERÍA METÁLICA TIPO EMT SOBREPUESTA EN SUPERFICIE.
INCLUYE: TUBO, CURVAS, UNIONES, ENTRADAS Y SOPORTE CADA 1,2 MTS,  MARCACIÓN RETIE , ALAMBRE DULCE PARA GUÍA DE CABLES, GRAPAS, ANCLAJES, NIVELACIÓN Y PUESTA EN SERVICIO.</v>
          </cell>
          <cell r="F208" t="str">
            <v/>
          </cell>
          <cell r="G208">
            <v>0</v>
          </cell>
          <cell r="H208">
            <v>0</v>
          </cell>
          <cell r="I208" t="str">
            <v/>
          </cell>
          <cell r="J208">
            <v>0</v>
          </cell>
          <cell r="K208" t="str">
            <v/>
          </cell>
          <cell r="L208">
            <v>0</v>
          </cell>
          <cell r="M208" t="str">
            <v/>
          </cell>
          <cell r="N208">
            <v>0</v>
          </cell>
          <cell r="O208">
            <v>0</v>
          </cell>
          <cell r="P208" t="str">
            <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t="str">
            <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t="str">
            <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t="str">
            <v/>
          </cell>
        </row>
        <row r="212">
          <cell r="D212" t="str">
            <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t="str">
            <v/>
          </cell>
          <cell r="G212">
            <v>0</v>
          </cell>
          <cell r="H212">
            <v>0</v>
          </cell>
          <cell r="I212" t="str">
            <v/>
          </cell>
          <cell r="J212">
            <v>0</v>
          </cell>
          <cell r="K212" t="str">
            <v/>
          </cell>
          <cell r="L212">
            <v>0</v>
          </cell>
          <cell r="M212" t="str">
            <v/>
          </cell>
          <cell r="N212">
            <v>0</v>
          </cell>
          <cell r="O212">
            <v>0</v>
          </cell>
          <cell r="P212" t="str">
            <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t="str">
            <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t="str">
            <v/>
          </cell>
        </row>
        <row r="215">
          <cell r="D215" t="str">
            <v/>
          </cell>
          <cell r="E215" t="str">
            <v/>
          </cell>
          <cell r="F215" t="str">
            <v/>
          </cell>
          <cell r="G215">
            <v>0</v>
          </cell>
          <cell r="H215">
            <v>0</v>
          </cell>
          <cell r="I215" t="str">
            <v/>
          </cell>
          <cell r="J215">
            <v>0</v>
          </cell>
          <cell r="K215" t="str">
            <v/>
          </cell>
          <cell r="L215">
            <v>0</v>
          </cell>
          <cell r="M215" t="str">
            <v/>
          </cell>
          <cell r="N215">
            <v>0</v>
          </cell>
          <cell r="O215">
            <v>0</v>
          </cell>
          <cell r="P215" t="str">
            <v/>
          </cell>
        </row>
        <row r="216">
          <cell r="D216" t="str">
            <v>15-20</v>
          </cell>
          <cell r="E216" t="str">
            <v>CIRCUITOS RAMALES EN BAJA TENSIÓN</v>
          </cell>
          <cell r="F216" t="str">
            <v/>
          </cell>
          <cell r="G216">
            <v>0</v>
          </cell>
          <cell r="H216">
            <v>0</v>
          </cell>
          <cell r="I216">
            <v>3295832</v>
          </cell>
          <cell r="J216">
            <v>0</v>
          </cell>
          <cell r="K216">
            <v>0</v>
          </cell>
          <cell r="L216">
            <v>0</v>
          </cell>
          <cell r="M216">
            <v>0</v>
          </cell>
          <cell r="N216">
            <v>0</v>
          </cell>
          <cell r="O216">
            <v>3295832</v>
          </cell>
          <cell r="P216" t="str">
            <v/>
          </cell>
        </row>
        <row r="217">
          <cell r="D217" t="str">
            <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t="str">
            <v/>
          </cell>
          <cell r="G217">
            <v>0</v>
          </cell>
          <cell r="H217">
            <v>0</v>
          </cell>
          <cell r="I217" t="str">
            <v/>
          </cell>
          <cell r="J217">
            <v>0</v>
          </cell>
          <cell r="K217" t="str">
            <v/>
          </cell>
          <cell r="L217">
            <v>0</v>
          </cell>
          <cell r="M217" t="str">
            <v/>
          </cell>
          <cell r="N217">
            <v>0</v>
          </cell>
          <cell r="O217">
            <v>0</v>
          </cell>
          <cell r="P217" t="str">
            <v/>
          </cell>
        </row>
        <row r="218">
          <cell r="D218" t="str">
            <v/>
          </cell>
          <cell r="E218" t="str">
            <v>DE TABLEROS A SALIDAS</v>
          </cell>
          <cell r="F218" t="str">
            <v/>
          </cell>
          <cell r="G218">
            <v>0</v>
          </cell>
          <cell r="H218">
            <v>0</v>
          </cell>
          <cell r="I218" t="str">
            <v/>
          </cell>
          <cell r="J218">
            <v>0</v>
          </cell>
          <cell r="K218" t="str">
            <v/>
          </cell>
          <cell r="L218">
            <v>0</v>
          </cell>
          <cell r="M218" t="str">
            <v/>
          </cell>
          <cell r="N218">
            <v>0</v>
          </cell>
          <cell r="O218">
            <v>0</v>
          </cell>
          <cell r="P218" t="str">
            <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t="str">
            <v/>
          </cell>
        </row>
        <row r="220">
          <cell r="D220" t="str">
            <v/>
          </cell>
          <cell r="E220" t="str">
            <v/>
          </cell>
          <cell r="F220" t="str">
            <v/>
          </cell>
          <cell r="G220">
            <v>0</v>
          </cell>
          <cell r="H220">
            <v>0</v>
          </cell>
          <cell r="I220" t="str">
            <v/>
          </cell>
          <cell r="J220">
            <v>0</v>
          </cell>
          <cell r="K220" t="str">
            <v/>
          </cell>
          <cell r="L220">
            <v>0</v>
          </cell>
          <cell r="M220" t="str">
            <v/>
          </cell>
          <cell r="N220">
            <v>0</v>
          </cell>
          <cell r="O220">
            <v>0</v>
          </cell>
          <cell r="P220" t="str">
            <v/>
          </cell>
        </row>
        <row r="221">
          <cell r="D221" t="str">
            <v>15-25</v>
          </cell>
          <cell r="E221" t="str">
            <v>SALIDAS ELÉCTRICAS</v>
          </cell>
          <cell r="F221" t="str">
            <v/>
          </cell>
          <cell r="G221">
            <v>0</v>
          </cell>
          <cell r="H221">
            <v>0</v>
          </cell>
          <cell r="I221">
            <v>14257264</v>
          </cell>
          <cell r="J221">
            <v>0</v>
          </cell>
          <cell r="K221">
            <v>0</v>
          </cell>
          <cell r="L221">
            <v>0</v>
          </cell>
          <cell r="M221">
            <v>0</v>
          </cell>
          <cell r="N221">
            <v>0</v>
          </cell>
          <cell r="O221">
            <v>14257264</v>
          </cell>
          <cell r="P221" t="str">
            <v/>
          </cell>
        </row>
        <row r="222">
          <cell r="D222" t="str">
            <v/>
          </cell>
          <cell r="E222" t="str">
            <v>SUMINISTRO Y MONTAJE DE:</v>
          </cell>
          <cell r="F222" t="str">
            <v/>
          </cell>
          <cell r="G222">
            <v>0</v>
          </cell>
          <cell r="H222">
            <v>0</v>
          </cell>
          <cell r="I222" t="str">
            <v/>
          </cell>
          <cell r="J222">
            <v>0</v>
          </cell>
          <cell r="K222" t="str">
            <v/>
          </cell>
          <cell r="L222">
            <v>0</v>
          </cell>
          <cell r="M222" t="str">
            <v/>
          </cell>
          <cell r="N222">
            <v>0</v>
          </cell>
          <cell r="O222">
            <v>0</v>
          </cell>
          <cell r="P222" t="str">
            <v/>
          </cell>
        </row>
        <row r="223">
          <cell r="D223" t="str">
            <v/>
          </cell>
          <cell r="E223" t="str">
            <v>SALIDAS ELÉCTRICAS PARA ILUMINACIÓN</v>
          </cell>
          <cell r="F223" t="str">
            <v/>
          </cell>
          <cell r="G223">
            <v>0</v>
          </cell>
          <cell r="H223">
            <v>0</v>
          </cell>
          <cell r="I223" t="str">
            <v/>
          </cell>
          <cell r="J223">
            <v>0</v>
          </cell>
          <cell r="K223" t="str">
            <v/>
          </cell>
          <cell r="L223">
            <v>0</v>
          </cell>
          <cell r="M223" t="str">
            <v/>
          </cell>
          <cell r="N223">
            <v>0</v>
          </cell>
          <cell r="O223">
            <v>0</v>
          </cell>
          <cell r="P223" t="str">
            <v/>
          </cell>
        </row>
        <row r="224">
          <cell r="D224" t="str">
            <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t="str">
            <v/>
          </cell>
          <cell r="G224">
            <v>0</v>
          </cell>
          <cell r="H224">
            <v>0</v>
          </cell>
          <cell r="I224" t="str">
            <v/>
          </cell>
          <cell r="J224">
            <v>0</v>
          </cell>
          <cell r="K224" t="str">
            <v/>
          </cell>
          <cell r="L224">
            <v>0</v>
          </cell>
          <cell r="M224" t="str">
            <v/>
          </cell>
          <cell r="N224">
            <v>0</v>
          </cell>
          <cell r="O224">
            <v>0</v>
          </cell>
          <cell r="P224" t="str">
            <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t="str">
            <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t="str">
            <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t="str">
            <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t="str">
            <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t="str">
            <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t="str">
            <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t="str">
            <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t="str">
            <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t="str">
            <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t="str">
            <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t="str">
            <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t="str">
            <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t="str">
            <v/>
          </cell>
        </row>
        <row r="238">
          <cell r="D238" t="str">
            <v/>
          </cell>
          <cell r="E238" t="str">
            <v>SALIDAS ELÉCTRICAS PARA TOMACORRIENTES</v>
          </cell>
          <cell r="F238" t="str">
            <v/>
          </cell>
          <cell r="G238">
            <v>0</v>
          </cell>
          <cell r="H238">
            <v>0</v>
          </cell>
          <cell r="I238" t="str">
            <v/>
          </cell>
          <cell r="J238">
            <v>0</v>
          </cell>
          <cell r="K238" t="str">
            <v/>
          </cell>
          <cell r="L238">
            <v>0</v>
          </cell>
          <cell r="M238" t="str">
            <v/>
          </cell>
          <cell r="N238">
            <v>0</v>
          </cell>
          <cell r="O238">
            <v>0</v>
          </cell>
          <cell r="P238" t="str">
            <v/>
          </cell>
        </row>
        <row r="239">
          <cell r="D239" t="str">
            <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t="str">
            <v/>
          </cell>
          <cell r="G239">
            <v>0</v>
          </cell>
          <cell r="H239">
            <v>0</v>
          </cell>
          <cell r="I239" t="str">
            <v/>
          </cell>
          <cell r="J239">
            <v>0</v>
          </cell>
          <cell r="K239" t="str">
            <v/>
          </cell>
          <cell r="L239">
            <v>0</v>
          </cell>
          <cell r="M239" t="str">
            <v/>
          </cell>
          <cell r="N239">
            <v>0</v>
          </cell>
          <cell r="O239">
            <v>0</v>
          </cell>
          <cell r="P239" t="str">
            <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t="str">
            <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t="str">
            <v/>
          </cell>
        </row>
        <row r="242">
          <cell r="D242" t="str">
            <v/>
          </cell>
          <cell r="E242" t="str">
            <v/>
          </cell>
          <cell r="F242" t="str">
            <v/>
          </cell>
          <cell r="G242">
            <v>0</v>
          </cell>
          <cell r="H242">
            <v>0</v>
          </cell>
          <cell r="I242" t="str">
            <v/>
          </cell>
          <cell r="J242">
            <v>0</v>
          </cell>
          <cell r="K242" t="str">
            <v/>
          </cell>
          <cell r="L242">
            <v>0</v>
          </cell>
          <cell r="M242" t="str">
            <v/>
          </cell>
          <cell r="N242">
            <v>0</v>
          </cell>
          <cell r="O242">
            <v>0</v>
          </cell>
          <cell r="P242" t="str">
            <v/>
          </cell>
        </row>
        <row r="243">
          <cell r="D243" t="str">
            <v>15-30</v>
          </cell>
          <cell r="E243" t="str">
            <v>LUMINARIAS</v>
          </cell>
          <cell r="F243" t="str">
            <v/>
          </cell>
          <cell r="G243">
            <v>0</v>
          </cell>
          <cell r="H243">
            <v>0</v>
          </cell>
          <cell r="I243">
            <v>21971726</v>
          </cell>
          <cell r="J243">
            <v>0</v>
          </cell>
          <cell r="K243">
            <v>0</v>
          </cell>
          <cell r="L243">
            <v>0</v>
          </cell>
          <cell r="M243">
            <v>0</v>
          </cell>
          <cell r="N243">
            <v>0</v>
          </cell>
          <cell r="O243">
            <v>21971726</v>
          </cell>
          <cell r="P243" t="str">
            <v/>
          </cell>
        </row>
        <row r="244">
          <cell r="D244" t="str">
            <v/>
          </cell>
          <cell r="E244" t="str">
            <v>SUMINISTRO Y MONTAJE DE LUMINARIAS.
INCLUYE: LUMINARIA CON TUBOS FLUORESCENTES O BOMBILLA, CABLE ENCAUCHETADO CALIBRE 3X16AWG, CLAVIJA TIPO 515 LEVITON, MARCACIÓN, SOPORTE, FIJACIÓN, CONEXIÓN, PRUEBAS Y PUESTA EN SERVICIO.</v>
          </cell>
          <cell r="F244" t="str">
            <v/>
          </cell>
          <cell r="G244">
            <v>0</v>
          </cell>
          <cell r="H244">
            <v>0</v>
          </cell>
          <cell r="I244" t="str">
            <v/>
          </cell>
          <cell r="J244">
            <v>0</v>
          </cell>
          <cell r="K244" t="str">
            <v/>
          </cell>
          <cell r="L244">
            <v>0</v>
          </cell>
          <cell r="M244" t="str">
            <v/>
          </cell>
          <cell r="N244">
            <v>0</v>
          </cell>
          <cell r="O244">
            <v>0</v>
          </cell>
          <cell r="P244" t="str">
            <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t="str">
            <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t="str">
            <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t="str">
            <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t="str">
            <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t="str">
            <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t="str">
            <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t="str">
            <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t="str">
            <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t="str">
            <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t="str">
            <v/>
          </cell>
        </row>
        <row r="255">
          <cell r="D255" t="str">
            <v/>
          </cell>
          <cell r="E255" t="str">
            <v/>
          </cell>
          <cell r="F255" t="str">
            <v/>
          </cell>
          <cell r="G255">
            <v>0</v>
          </cell>
          <cell r="H255">
            <v>0</v>
          </cell>
          <cell r="I255" t="str">
            <v/>
          </cell>
          <cell r="J255">
            <v>0</v>
          </cell>
          <cell r="K255" t="str">
            <v/>
          </cell>
          <cell r="L255">
            <v>0</v>
          </cell>
          <cell r="M255" t="str">
            <v/>
          </cell>
          <cell r="N255">
            <v>0</v>
          </cell>
          <cell r="O255">
            <v>0</v>
          </cell>
          <cell r="P255" t="str">
            <v/>
          </cell>
        </row>
        <row r="256">
          <cell r="D256" t="str">
            <v>15-35</v>
          </cell>
          <cell r="E256" t="str">
            <v>CAJAS</v>
          </cell>
          <cell r="F256" t="str">
            <v/>
          </cell>
          <cell r="G256">
            <v>0</v>
          </cell>
          <cell r="H256">
            <v>0</v>
          </cell>
          <cell r="I256">
            <v>2037803</v>
          </cell>
          <cell r="J256">
            <v>0</v>
          </cell>
          <cell r="K256">
            <v>0</v>
          </cell>
          <cell r="L256">
            <v>0</v>
          </cell>
          <cell r="M256">
            <v>0</v>
          </cell>
          <cell r="N256">
            <v>0</v>
          </cell>
          <cell r="O256">
            <v>2037803</v>
          </cell>
          <cell r="P256" t="str">
            <v/>
          </cell>
        </row>
        <row r="257">
          <cell r="D257" t="str">
            <v/>
          </cell>
          <cell r="E257" t="str">
            <v>SUMINISTRO Y MONTAJE DE:</v>
          </cell>
          <cell r="F257" t="str">
            <v/>
          </cell>
          <cell r="G257">
            <v>0</v>
          </cell>
          <cell r="H257">
            <v>0</v>
          </cell>
          <cell r="I257" t="str">
            <v/>
          </cell>
          <cell r="J257">
            <v>0</v>
          </cell>
          <cell r="K257" t="str">
            <v/>
          </cell>
          <cell r="L257">
            <v>0</v>
          </cell>
          <cell r="M257" t="str">
            <v/>
          </cell>
          <cell r="N257">
            <v>0</v>
          </cell>
          <cell r="O257">
            <v>0</v>
          </cell>
          <cell r="P257" t="str">
            <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t="str">
            <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t="str">
            <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t="str">
            <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t="str">
            <v/>
          </cell>
        </row>
        <row r="262">
          <cell r="D262" t="str">
            <v/>
          </cell>
          <cell r="E262" t="str">
            <v/>
          </cell>
          <cell r="F262" t="str">
            <v/>
          </cell>
          <cell r="G262">
            <v>0</v>
          </cell>
          <cell r="H262">
            <v>0</v>
          </cell>
          <cell r="I262" t="str">
            <v/>
          </cell>
          <cell r="J262">
            <v>0</v>
          </cell>
          <cell r="K262" t="str">
            <v/>
          </cell>
          <cell r="L262">
            <v>0</v>
          </cell>
          <cell r="M262" t="str">
            <v/>
          </cell>
          <cell r="N262">
            <v>0</v>
          </cell>
          <cell r="O262">
            <v>0</v>
          </cell>
          <cell r="P262" t="str">
            <v/>
          </cell>
        </row>
        <row r="263">
          <cell r="D263" t="str">
            <v>15-40</v>
          </cell>
          <cell r="E263" t="str">
            <v>POSTES</v>
          </cell>
          <cell r="F263" t="str">
            <v/>
          </cell>
          <cell r="G263">
            <v>0</v>
          </cell>
          <cell r="H263">
            <v>0</v>
          </cell>
          <cell r="I263">
            <v>4200792</v>
          </cell>
          <cell r="J263">
            <v>0</v>
          </cell>
          <cell r="K263">
            <v>0</v>
          </cell>
          <cell r="L263">
            <v>0</v>
          </cell>
          <cell r="M263">
            <v>0</v>
          </cell>
          <cell r="N263">
            <v>0</v>
          </cell>
          <cell r="O263">
            <v>4200792</v>
          </cell>
          <cell r="P263" t="str">
            <v/>
          </cell>
        </row>
        <row r="264">
          <cell r="D264" t="str">
            <v/>
          </cell>
          <cell r="E264" t="str">
            <v>SUMINISTRO Y MONTAJE DE:</v>
          </cell>
          <cell r="F264" t="str">
            <v/>
          </cell>
          <cell r="G264">
            <v>0</v>
          </cell>
          <cell r="H264">
            <v>0</v>
          </cell>
          <cell r="I264" t="str">
            <v/>
          </cell>
          <cell r="J264">
            <v>0</v>
          </cell>
          <cell r="K264" t="str">
            <v/>
          </cell>
          <cell r="L264">
            <v>0</v>
          </cell>
          <cell r="M264" t="str">
            <v/>
          </cell>
          <cell r="N264">
            <v>0</v>
          </cell>
          <cell r="O264">
            <v>0</v>
          </cell>
          <cell r="P264" t="str">
            <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t="str">
            <v/>
          </cell>
        </row>
        <row r="266">
          <cell r="D266" t="str">
            <v/>
          </cell>
          <cell r="E266" t="str">
            <v/>
          </cell>
          <cell r="F266" t="str">
            <v/>
          </cell>
          <cell r="G266">
            <v>0</v>
          </cell>
          <cell r="H266">
            <v>0</v>
          </cell>
          <cell r="I266" t="str">
            <v/>
          </cell>
          <cell r="J266">
            <v>0</v>
          </cell>
          <cell r="K266" t="str">
            <v/>
          </cell>
          <cell r="L266">
            <v>0</v>
          </cell>
          <cell r="M266" t="str">
            <v/>
          </cell>
          <cell r="N266">
            <v>0</v>
          </cell>
          <cell r="O266">
            <v>0</v>
          </cell>
          <cell r="P266" t="str">
            <v/>
          </cell>
        </row>
        <row r="267">
          <cell r="D267" t="str">
            <v>15-45</v>
          </cell>
          <cell r="E267" t="str">
            <v>COMUNICACIONES (SISTEMAS)</v>
          </cell>
          <cell r="F267" t="str">
            <v/>
          </cell>
          <cell r="G267">
            <v>0</v>
          </cell>
          <cell r="H267">
            <v>0</v>
          </cell>
          <cell r="I267">
            <v>2113490</v>
          </cell>
          <cell r="J267">
            <v>0</v>
          </cell>
          <cell r="K267">
            <v>0</v>
          </cell>
          <cell r="L267">
            <v>0</v>
          </cell>
          <cell r="M267">
            <v>0</v>
          </cell>
          <cell r="N267">
            <v>0</v>
          </cell>
          <cell r="O267">
            <v>2113490</v>
          </cell>
          <cell r="P267" t="str">
            <v/>
          </cell>
        </row>
        <row r="268">
          <cell r="D268" t="str">
            <v/>
          </cell>
          <cell r="E268" t="str">
            <v>SUMINISTRO Y MONTAJE DE:</v>
          </cell>
          <cell r="F268" t="str">
            <v/>
          </cell>
          <cell r="G268">
            <v>0</v>
          </cell>
          <cell r="H268">
            <v>0</v>
          </cell>
          <cell r="I268" t="str">
            <v/>
          </cell>
          <cell r="J268">
            <v>0</v>
          </cell>
          <cell r="K268" t="str">
            <v/>
          </cell>
          <cell r="L268">
            <v>0</v>
          </cell>
          <cell r="M268" t="str">
            <v/>
          </cell>
          <cell r="N268">
            <v>0</v>
          </cell>
          <cell r="O268">
            <v>0</v>
          </cell>
          <cell r="P268" t="str">
            <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t="str">
            <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t="str">
            <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t="str">
            <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t="str">
            <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t="str">
            <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t="str">
            <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t="str">
            <v/>
          </cell>
        </row>
        <row r="276">
          <cell r="D276" t="str">
            <v/>
          </cell>
          <cell r="E276" t="str">
            <v/>
          </cell>
          <cell r="F276" t="str">
            <v/>
          </cell>
          <cell r="G276">
            <v>0</v>
          </cell>
          <cell r="H276">
            <v>0</v>
          </cell>
          <cell r="I276" t="str">
            <v/>
          </cell>
          <cell r="J276">
            <v>0</v>
          </cell>
          <cell r="K276" t="str">
            <v/>
          </cell>
          <cell r="L276">
            <v>0</v>
          </cell>
          <cell r="M276" t="str">
            <v/>
          </cell>
          <cell r="N276">
            <v>0</v>
          </cell>
          <cell r="O276">
            <v>0</v>
          </cell>
          <cell r="P276" t="str">
            <v/>
          </cell>
        </row>
        <row r="277">
          <cell r="D277" t="str">
            <v>15-50</v>
          </cell>
          <cell r="E277" t="str">
            <v>TELÉFONOS</v>
          </cell>
          <cell r="F277" t="str">
            <v/>
          </cell>
          <cell r="G277">
            <v>0</v>
          </cell>
          <cell r="H277">
            <v>0</v>
          </cell>
          <cell r="I277">
            <v>77306</v>
          </cell>
          <cell r="J277">
            <v>0</v>
          </cell>
          <cell r="K277">
            <v>0</v>
          </cell>
          <cell r="L277">
            <v>0</v>
          </cell>
          <cell r="M277">
            <v>0</v>
          </cell>
          <cell r="N277">
            <v>0</v>
          </cell>
          <cell r="O277">
            <v>77306</v>
          </cell>
          <cell r="P277" t="str">
            <v/>
          </cell>
        </row>
        <row r="278">
          <cell r="D278" t="str">
            <v/>
          </cell>
          <cell r="E278" t="str">
            <v>SUMINISTRO Y MONTAJE DE:</v>
          </cell>
          <cell r="F278" t="str">
            <v/>
          </cell>
          <cell r="G278">
            <v>0</v>
          </cell>
          <cell r="H278">
            <v>0</v>
          </cell>
          <cell r="I278" t="str">
            <v/>
          </cell>
          <cell r="J278">
            <v>0</v>
          </cell>
          <cell r="K278" t="str">
            <v/>
          </cell>
          <cell r="L278">
            <v>0</v>
          </cell>
          <cell r="M278" t="str">
            <v/>
          </cell>
          <cell r="N278">
            <v>0</v>
          </cell>
          <cell r="O278">
            <v>0</v>
          </cell>
          <cell r="P278" t="str">
            <v/>
          </cell>
        </row>
        <row r="279">
          <cell r="D279" t="str">
            <v/>
          </cell>
          <cell r="E279" t="str">
            <v>REDES INTERNAS DE TELÉFONOS</v>
          </cell>
          <cell r="F279" t="str">
            <v/>
          </cell>
          <cell r="G279">
            <v>0</v>
          </cell>
          <cell r="H279">
            <v>0</v>
          </cell>
          <cell r="I279" t="str">
            <v/>
          </cell>
          <cell r="J279">
            <v>0</v>
          </cell>
          <cell r="K279" t="str">
            <v/>
          </cell>
          <cell r="L279">
            <v>0</v>
          </cell>
          <cell r="M279" t="str">
            <v/>
          </cell>
          <cell r="N279">
            <v>0</v>
          </cell>
          <cell r="O279">
            <v>0</v>
          </cell>
          <cell r="P279" t="str">
            <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t="str">
            <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t="str">
            <v/>
          </cell>
        </row>
        <row r="282">
          <cell r="D282" t="str">
            <v/>
          </cell>
          <cell r="E282" t="str">
            <v/>
          </cell>
          <cell r="F282" t="str">
            <v/>
          </cell>
          <cell r="G282">
            <v>0</v>
          </cell>
          <cell r="H282">
            <v>0</v>
          </cell>
          <cell r="I282" t="str">
            <v/>
          </cell>
          <cell r="J282">
            <v>0</v>
          </cell>
          <cell r="K282" t="str">
            <v/>
          </cell>
          <cell r="L282">
            <v>0</v>
          </cell>
          <cell r="M282" t="str">
            <v/>
          </cell>
          <cell r="N282">
            <v>0</v>
          </cell>
          <cell r="O282">
            <v>0</v>
          </cell>
          <cell r="P282" t="str">
            <v/>
          </cell>
        </row>
        <row r="283">
          <cell r="D283" t="str">
            <v>15-55</v>
          </cell>
          <cell r="E283" t="str">
            <v>MALLA DE PUESTA A TIERRA</v>
          </cell>
          <cell r="F283" t="str">
            <v/>
          </cell>
          <cell r="G283">
            <v>0</v>
          </cell>
          <cell r="H283">
            <v>0</v>
          </cell>
          <cell r="I283">
            <v>1609517</v>
          </cell>
          <cell r="J283">
            <v>0</v>
          </cell>
          <cell r="K283">
            <v>0</v>
          </cell>
          <cell r="L283">
            <v>0</v>
          </cell>
          <cell r="M283">
            <v>0</v>
          </cell>
          <cell r="N283">
            <v>0</v>
          </cell>
          <cell r="O283">
            <v>1609517</v>
          </cell>
          <cell r="P283" t="str">
            <v/>
          </cell>
        </row>
        <row r="284">
          <cell r="D284" t="str">
            <v/>
          </cell>
          <cell r="E284" t="str">
            <v>SUMINISTRO Y MONTAJE DE:</v>
          </cell>
          <cell r="F284" t="str">
            <v/>
          </cell>
          <cell r="G284">
            <v>0</v>
          </cell>
          <cell r="H284">
            <v>0</v>
          </cell>
          <cell r="I284" t="str">
            <v/>
          </cell>
          <cell r="J284">
            <v>0</v>
          </cell>
          <cell r="K284" t="str">
            <v/>
          </cell>
          <cell r="L284">
            <v>0</v>
          </cell>
          <cell r="M284" t="str">
            <v/>
          </cell>
          <cell r="N284">
            <v>0</v>
          </cell>
          <cell r="O284">
            <v>0</v>
          </cell>
          <cell r="P284" t="str">
            <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t="str">
            <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t="str">
            <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t="str">
            <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t="str">
            <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t="str">
            <v/>
          </cell>
        </row>
        <row r="290">
          <cell r="D290" t="str">
            <v/>
          </cell>
          <cell r="E290" t="str">
            <v/>
          </cell>
          <cell r="F290" t="str">
            <v/>
          </cell>
          <cell r="G290">
            <v>0</v>
          </cell>
          <cell r="H290">
            <v>0</v>
          </cell>
          <cell r="I290" t="str">
            <v/>
          </cell>
          <cell r="J290">
            <v>0</v>
          </cell>
          <cell r="K290" t="str">
            <v/>
          </cell>
          <cell r="L290">
            <v>0</v>
          </cell>
          <cell r="M290" t="str">
            <v/>
          </cell>
          <cell r="N290">
            <v>0</v>
          </cell>
          <cell r="O290">
            <v>0</v>
          </cell>
          <cell r="P290" t="str">
            <v/>
          </cell>
        </row>
        <row r="291">
          <cell r="D291" t="str">
            <v/>
          </cell>
          <cell r="E291" t="str">
            <v/>
          </cell>
          <cell r="F291" t="str">
            <v/>
          </cell>
          <cell r="G291">
            <v>0</v>
          </cell>
          <cell r="H291">
            <v>0</v>
          </cell>
          <cell r="I291" t="str">
            <v/>
          </cell>
          <cell r="J291">
            <v>0</v>
          </cell>
          <cell r="K291" t="str">
            <v/>
          </cell>
          <cell r="L291">
            <v>0</v>
          </cell>
          <cell r="M291" t="str">
            <v/>
          </cell>
          <cell r="N291">
            <v>0</v>
          </cell>
          <cell r="O291">
            <v>0</v>
          </cell>
          <cell r="P291" t="str">
            <v/>
          </cell>
        </row>
        <row r="292">
          <cell r="D292" t="str">
            <v>15-60</v>
          </cell>
          <cell r="E292" t="str">
            <v>SISTEMA DE APANTALLAMIENTO</v>
          </cell>
          <cell r="F292" t="str">
            <v/>
          </cell>
          <cell r="G292">
            <v>0</v>
          </cell>
          <cell r="H292">
            <v>0</v>
          </cell>
          <cell r="I292">
            <v>5209309</v>
          </cell>
          <cell r="J292">
            <v>0</v>
          </cell>
          <cell r="K292">
            <v>0</v>
          </cell>
          <cell r="L292">
            <v>0</v>
          </cell>
          <cell r="M292">
            <v>0</v>
          </cell>
          <cell r="N292">
            <v>0</v>
          </cell>
          <cell r="O292">
            <v>5209309</v>
          </cell>
          <cell r="P292" t="str">
            <v/>
          </cell>
        </row>
        <row r="293">
          <cell r="D293" t="str">
            <v/>
          </cell>
          <cell r="E293" t="str">
            <v>SUMINISTRO Y MONTAJE DE:</v>
          </cell>
          <cell r="F293" t="str">
            <v/>
          </cell>
          <cell r="G293">
            <v>0</v>
          </cell>
          <cell r="H293">
            <v>0</v>
          </cell>
          <cell r="I293" t="str">
            <v/>
          </cell>
          <cell r="J293">
            <v>0</v>
          </cell>
          <cell r="K293" t="str">
            <v/>
          </cell>
          <cell r="L293">
            <v>0</v>
          </cell>
          <cell r="M293" t="str">
            <v/>
          </cell>
          <cell r="N293">
            <v>0</v>
          </cell>
          <cell r="O293">
            <v>0</v>
          </cell>
          <cell r="P293" t="str">
            <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t="str">
            <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t="str">
            <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t="str">
            <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t="str">
            <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t="str">
            <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t="str">
            <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t="str">
            <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t="str">
            <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t="str">
            <v/>
          </cell>
        </row>
        <row r="303">
          <cell r="D303" t="str">
            <v/>
          </cell>
          <cell r="E303" t="str">
            <v/>
          </cell>
          <cell r="F303" t="str">
            <v/>
          </cell>
          <cell r="G303">
            <v>0</v>
          </cell>
          <cell r="H303">
            <v>0</v>
          </cell>
          <cell r="I303" t="str">
            <v/>
          </cell>
          <cell r="J303">
            <v>0</v>
          </cell>
          <cell r="K303" t="str">
            <v/>
          </cell>
          <cell r="L303">
            <v>0</v>
          </cell>
          <cell r="M303" t="str">
            <v/>
          </cell>
          <cell r="N303">
            <v>0</v>
          </cell>
          <cell r="O303">
            <v>0</v>
          </cell>
          <cell r="P303" t="str">
            <v/>
          </cell>
        </row>
        <row r="304">
          <cell r="D304" t="str">
            <v>15-65</v>
          </cell>
          <cell r="E304" t="str">
            <v>TRAMITES</v>
          </cell>
          <cell r="F304" t="str">
            <v/>
          </cell>
          <cell r="G304">
            <v>0</v>
          </cell>
          <cell r="H304">
            <v>0</v>
          </cell>
          <cell r="I304">
            <v>5565340.0800000001</v>
          </cell>
          <cell r="J304">
            <v>0</v>
          </cell>
          <cell r="K304">
            <v>0</v>
          </cell>
          <cell r="L304">
            <v>0</v>
          </cell>
          <cell r="M304">
            <v>0</v>
          </cell>
          <cell r="N304">
            <v>0</v>
          </cell>
          <cell r="O304">
            <v>5565340.0800000001</v>
          </cell>
          <cell r="P304" t="str">
            <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t="str">
            <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t="str">
            <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t="str">
            <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t="str">
            <v/>
          </cell>
        </row>
        <row r="309">
          <cell r="D309" t="str">
            <v>16</v>
          </cell>
          <cell r="E309" t="str">
            <v>AIRE ACONDICIONADO</v>
          </cell>
          <cell r="F309">
            <v>0</v>
          </cell>
          <cell r="G309">
            <v>0</v>
          </cell>
          <cell r="H309">
            <v>0</v>
          </cell>
          <cell r="I309">
            <v>0</v>
          </cell>
          <cell r="J309">
            <v>0</v>
          </cell>
          <cell r="K309">
            <v>0</v>
          </cell>
          <cell r="L309">
            <v>0</v>
          </cell>
          <cell r="M309">
            <v>0</v>
          </cell>
          <cell r="N309">
            <v>0</v>
          </cell>
          <cell r="O309" t="str">
            <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t="str">
            <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t="str">
            <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t="str">
            <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t="str">
            <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t="str">
            <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t="str">
            <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t="str">
            <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t="str">
            <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t="str">
            <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t="str">
            <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t="str">
            <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t="str">
            <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t="str">
            <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t="str">
            <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t="str">
            <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t="str">
            <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t="str">
            <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t="str">
            <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row r="4">
          <cell r="F4">
            <v>2050</v>
          </cell>
        </row>
        <row r="5">
          <cell r="F5">
            <v>3160</v>
          </cell>
        </row>
        <row r="6">
          <cell r="D6">
            <v>1</v>
          </cell>
        </row>
        <row r="11">
          <cell r="D11">
            <v>1</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row r="1">
          <cell r="A1" t="str">
            <v>MATERIALES</v>
          </cell>
        </row>
        <row r="148">
          <cell r="A148" t="str">
            <v>Grua</v>
          </cell>
          <cell r="B148" t="str">
            <v>Dia</v>
          </cell>
          <cell r="C148">
            <v>800000</v>
          </cell>
        </row>
        <row r="149">
          <cell r="A149" t="str">
            <v>Camión de 3 Toneladas</v>
          </cell>
          <cell r="B149" t="str">
            <v>Dia</v>
          </cell>
          <cell r="C149">
            <v>190000</v>
          </cell>
        </row>
        <row r="150">
          <cell r="A150" t="str">
            <v>Camioneta 4x4</v>
          </cell>
          <cell r="B150" t="str">
            <v>Dia</v>
          </cell>
          <cell r="C150">
            <v>160000</v>
          </cell>
        </row>
        <row r="151">
          <cell r="A151" t="str">
            <v>Diferencial de 3/4 de tonelada</v>
          </cell>
          <cell r="B151" t="str">
            <v>Dia</v>
          </cell>
          <cell r="C151">
            <v>7100</v>
          </cell>
        </row>
        <row r="152">
          <cell r="A152" t="str">
            <v>Agarradora</v>
          </cell>
          <cell r="B152" t="str">
            <v>Dia</v>
          </cell>
          <cell r="C152">
            <v>2890</v>
          </cell>
        </row>
        <row r="153">
          <cell r="A153" t="str">
            <v>Paladraga y barretón</v>
          </cell>
          <cell r="B153" t="str">
            <v>Dia</v>
          </cell>
          <cell r="C153">
            <v>1890</v>
          </cell>
        </row>
        <row r="154">
          <cell r="A154" t="str">
            <v>Cinturon de seguridad y pretales</v>
          </cell>
          <cell r="B154" t="str">
            <v>Dia</v>
          </cell>
          <cell r="C154">
            <v>800</v>
          </cell>
        </row>
        <row r="155">
          <cell r="A155" t="str">
            <v>Equipo menor de liniero</v>
          </cell>
          <cell r="B155" t="str">
            <v>Dia</v>
          </cell>
          <cell r="C155">
            <v>7565</v>
          </cell>
        </row>
        <row r="156">
          <cell r="A156" t="str">
            <v>Trompo para 1 1/2 Bultos de cemento</v>
          </cell>
          <cell r="B156" t="str">
            <v>Dia</v>
          </cell>
          <cell r="C156">
            <v>30000</v>
          </cell>
        </row>
        <row r="157">
          <cell r="A157" t="str">
            <v>Escalera tipo Tijera de 6 pasos</v>
          </cell>
          <cell r="B157" t="str">
            <v>Dia</v>
          </cell>
          <cell r="C157">
            <v>8000</v>
          </cell>
        </row>
        <row r="158">
          <cell r="A158" t="str">
            <v>Taladro Percutor</v>
          </cell>
          <cell r="B158" t="str">
            <v>Dia</v>
          </cell>
          <cell r="C158">
            <v>8000</v>
          </cell>
        </row>
        <row r="159">
          <cell r="A159" t="str">
            <v>Antenallas</v>
          </cell>
          <cell r="B159" t="str">
            <v>Dia</v>
          </cell>
          <cell r="C159">
            <v>2702</v>
          </cell>
        </row>
        <row r="160">
          <cell r="A160" t="str">
            <v>Aparejo doble</v>
          </cell>
          <cell r="B160" t="str">
            <v>Dia</v>
          </cell>
          <cell r="C160">
            <v>2800</v>
          </cell>
        </row>
        <row r="161">
          <cell r="A161" t="str">
            <v>Manilas</v>
          </cell>
          <cell r="B161" t="str">
            <v>Dia</v>
          </cell>
          <cell r="C161">
            <v>1200</v>
          </cell>
        </row>
        <row r="165">
          <cell r="A165" t="str">
            <v>Cuadrilla de redes (1 Encargado, 4 Oficiales 1,5 Ayudantes 3)</v>
          </cell>
          <cell r="B165" t="str">
            <v>Dia</v>
          </cell>
          <cell r="C165">
            <v>384208.33333333337</v>
          </cell>
        </row>
        <row r="166">
          <cell r="A166" t="str">
            <v>Pareja Redes (1 Oficial 1, 1 Ayudante 1)</v>
          </cell>
          <cell r="B166" t="str">
            <v>Dia</v>
          </cell>
          <cell r="C166">
            <v>75375</v>
          </cell>
        </row>
        <row r="167">
          <cell r="A167" t="str">
            <v>Pareja Internas (1 Oficial 2, 1 Ayudante 2)</v>
          </cell>
          <cell r="B167" t="str">
            <v>Dia</v>
          </cell>
          <cell r="C167">
            <v>70208.333333333328</v>
          </cell>
        </row>
        <row r="168">
          <cell r="A168" t="str">
            <v>Pareja Ayudantes (2 Ayudantes 2)</v>
          </cell>
          <cell r="B168" t="str">
            <v>Dia</v>
          </cell>
          <cell r="C168">
            <v>52500</v>
          </cell>
        </row>
        <row r="172">
          <cell r="A172" t="str">
            <v>Transporte Camioneta</v>
          </cell>
          <cell r="B172" t="str">
            <v>kg</v>
          </cell>
          <cell r="C172">
            <v>160</v>
          </cell>
        </row>
        <row r="173">
          <cell r="A173" t="str">
            <v>Transporte Camión</v>
          </cell>
          <cell r="B173" t="str">
            <v>kg</v>
          </cell>
          <cell r="C173">
            <v>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outlinePr summaryBelow="0" summaryRight="0"/>
  </sheetPr>
  <dimension ref="A2:M117"/>
  <sheetViews>
    <sheetView showGridLines="0" tabSelected="1" zoomScale="70" zoomScaleNormal="70" zoomScaleSheetLayoutView="96" zoomScalePageLayoutView="110" workbookViewId="0">
      <selection activeCell="E17" sqref="E17"/>
    </sheetView>
  </sheetViews>
  <sheetFormatPr baseColWidth="10" defaultRowHeight="12.75" x14ac:dyDescent="0.2"/>
  <cols>
    <col min="1" max="1" width="6.7109375" style="9" customWidth="1"/>
    <col min="2" max="2" width="8.85546875" style="2" customWidth="1"/>
    <col min="3" max="3" width="81.5703125" customWidth="1"/>
    <col min="4" max="4" width="12.5703125" customWidth="1"/>
    <col min="5" max="5" width="13.42578125" customWidth="1"/>
    <col min="6" max="6" width="14" customWidth="1"/>
    <col min="7" max="7" width="17.42578125" customWidth="1"/>
    <col min="8" max="8" width="17.5703125" style="9" customWidth="1"/>
    <col min="10" max="10" width="15.5703125" customWidth="1"/>
    <col min="11" max="11" width="31.28515625" customWidth="1"/>
    <col min="12" max="12" width="24.28515625" customWidth="1"/>
  </cols>
  <sheetData>
    <row r="2" spans="1:8" ht="13.5" thickBot="1" x14ac:dyDescent="0.25"/>
    <row r="3" spans="1:8" ht="38.25" customHeight="1" thickTop="1" thickBot="1" x14ac:dyDescent="0.25">
      <c r="B3" s="226" t="s">
        <v>179</v>
      </c>
      <c r="C3" s="227"/>
      <c r="D3" s="242" t="s">
        <v>9</v>
      </c>
      <c r="E3" s="243"/>
      <c r="F3" s="243"/>
      <c r="G3" s="243"/>
      <c r="H3" s="244"/>
    </row>
    <row r="4" spans="1:8" ht="14.25" customHeight="1" thickTop="1" x14ac:dyDescent="0.2">
      <c r="B4" s="228"/>
      <c r="C4" s="229"/>
      <c r="D4" s="245" t="s">
        <v>181</v>
      </c>
      <c r="E4" s="246"/>
      <c r="F4" s="246"/>
      <c r="G4" s="246"/>
      <c r="H4" s="247"/>
    </row>
    <row r="5" spans="1:8" ht="9" customHeight="1" x14ac:dyDescent="0.2">
      <c r="B5" s="228"/>
      <c r="C5" s="229"/>
      <c r="D5" s="248"/>
      <c r="E5" s="249"/>
      <c r="F5" s="249"/>
      <c r="G5" s="249"/>
      <c r="H5" s="250"/>
    </row>
    <row r="6" spans="1:8" ht="17.25" customHeight="1" thickBot="1" x14ac:dyDescent="0.25">
      <c r="B6" s="228"/>
      <c r="C6" s="229"/>
      <c r="D6" s="251"/>
      <c r="E6" s="252"/>
      <c r="F6" s="252"/>
      <c r="G6" s="252"/>
      <c r="H6" s="253"/>
    </row>
    <row r="7" spans="1:8" ht="48" customHeight="1" thickTop="1" x14ac:dyDescent="0.2">
      <c r="B7" s="228"/>
      <c r="C7" s="229"/>
      <c r="D7" s="232" t="s">
        <v>42</v>
      </c>
      <c r="E7" s="236" t="s">
        <v>180</v>
      </c>
      <c r="F7" s="237"/>
      <c r="G7" s="237"/>
      <c r="H7" s="238"/>
    </row>
    <row r="8" spans="1:8" ht="28.5" customHeight="1" thickBot="1" x14ac:dyDescent="0.25">
      <c r="B8" s="230"/>
      <c r="C8" s="231"/>
      <c r="D8" s="233"/>
      <c r="E8" s="239"/>
      <c r="F8" s="240"/>
      <c r="G8" s="240"/>
      <c r="H8" s="241"/>
    </row>
    <row r="9" spans="1:8" s="29" customFormat="1" ht="15" thickTop="1" thickBot="1" x14ac:dyDescent="0.25">
      <c r="A9" s="91"/>
      <c r="B9" s="31"/>
      <c r="C9" s="88"/>
      <c r="D9" s="234" t="s">
        <v>182</v>
      </c>
      <c r="E9" s="234"/>
      <c r="F9" s="234"/>
      <c r="G9" s="234"/>
      <c r="H9" s="235"/>
    </row>
    <row r="10" spans="1:8" s="30" customFormat="1" ht="45" customHeight="1" thickBot="1" x14ac:dyDescent="0.25">
      <c r="A10" s="92"/>
      <c r="B10" s="89" t="s">
        <v>126</v>
      </c>
      <c r="C10" s="90" t="s">
        <v>127</v>
      </c>
      <c r="D10" s="87" t="s">
        <v>4</v>
      </c>
      <c r="E10" s="32" t="s">
        <v>43</v>
      </c>
      <c r="F10" s="33" t="s">
        <v>0</v>
      </c>
      <c r="G10" s="34" t="s">
        <v>1</v>
      </c>
      <c r="H10" s="34" t="s">
        <v>45</v>
      </c>
    </row>
    <row r="11" spans="1:8" s="10" customFormat="1" ht="42" customHeight="1" thickTop="1" thickBot="1" x14ac:dyDescent="0.25">
      <c r="A11" s="93"/>
      <c r="B11" s="96"/>
      <c r="C11" s="116" t="s">
        <v>103</v>
      </c>
      <c r="D11" s="116"/>
      <c r="E11" s="116"/>
      <c r="F11" s="116"/>
      <c r="G11" s="116"/>
      <c r="H11" s="100"/>
    </row>
    <row r="12" spans="1:8" s="28" customFormat="1" ht="33" thickTop="1" thickBot="1" x14ac:dyDescent="0.25">
      <c r="A12" s="94"/>
      <c r="B12" s="101" t="s">
        <v>74</v>
      </c>
      <c r="C12" s="107" t="s">
        <v>73</v>
      </c>
      <c r="D12" s="102"/>
      <c r="E12" s="103"/>
      <c r="F12" s="104"/>
      <c r="G12" s="105"/>
      <c r="H12" s="106">
        <f>SUM(G13:G24)</f>
        <v>0</v>
      </c>
    </row>
    <row r="13" spans="1:8" s="14" customFormat="1" ht="75.75" thickTop="1" x14ac:dyDescent="0.2">
      <c r="B13" s="184">
        <v>1.01</v>
      </c>
      <c r="C13" s="177" t="s">
        <v>173</v>
      </c>
      <c r="D13" s="117" t="s">
        <v>69</v>
      </c>
      <c r="E13" s="118">
        <v>2</v>
      </c>
      <c r="F13" s="119">
        <v>0</v>
      </c>
      <c r="G13" s="120">
        <f>+ROUND(E13*F13,0)</f>
        <v>0</v>
      </c>
      <c r="H13" s="283" t="e">
        <f>+H12/G81</f>
        <v>#DIV/0!</v>
      </c>
    </row>
    <row r="14" spans="1:8" s="14" customFormat="1" ht="45" x14ac:dyDescent="0.2">
      <c r="B14" s="121">
        <v>1.02</v>
      </c>
      <c r="C14" s="122" t="s">
        <v>166</v>
      </c>
      <c r="D14" s="123" t="s">
        <v>65</v>
      </c>
      <c r="E14" s="124">
        <v>541</v>
      </c>
      <c r="F14" s="125">
        <v>0</v>
      </c>
      <c r="G14" s="126">
        <f>+ROUND(E14*F14,0)</f>
        <v>0</v>
      </c>
      <c r="H14" s="284"/>
    </row>
    <row r="15" spans="1:8" s="14" customFormat="1" ht="45" x14ac:dyDescent="0.2">
      <c r="B15" s="121">
        <v>1.03</v>
      </c>
      <c r="C15" s="122" t="s">
        <v>66</v>
      </c>
      <c r="D15" s="123" t="s">
        <v>69</v>
      </c>
      <c r="E15" s="124">
        <v>2</v>
      </c>
      <c r="F15" s="125">
        <v>0</v>
      </c>
      <c r="G15" s="126">
        <f t="shared" ref="G15:G24" si="0">+ROUND(E15*F15,0)</f>
        <v>0</v>
      </c>
      <c r="H15" s="284"/>
    </row>
    <row r="16" spans="1:8" s="14" customFormat="1" ht="45" x14ac:dyDescent="0.2">
      <c r="B16" s="121">
        <v>1.04</v>
      </c>
      <c r="C16" s="122" t="s">
        <v>67</v>
      </c>
      <c r="D16" s="123" t="s">
        <v>69</v>
      </c>
      <c r="E16" s="124">
        <v>2</v>
      </c>
      <c r="F16" s="125">
        <v>0</v>
      </c>
      <c r="G16" s="126">
        <f t="shared" si="0"/>
        <v>0</v>
      </c>
      <c r="H16" s="284"/>
    </row>
    <row r="17" spans="1:8" s="14" customFormat="1" ht="35.25" customHeight="1" x14ac:dyDescent="0.2">
      <c r="B17" s="121">
        <v>1.05</v>
      </c>
      <c r="C17" s="122" t="s">
        <v>102</v>
      </c>
      <c r="D17" s="123" t="s">
        <v>69</v>
      </c>
      <c r="E17" s="124">
        <v>2</v>
      </c>
      <c r="F17" s="125">
        <v>0</v>
      </c>
      <c r="G17" s="126">
        <f t="shared" si="0"/>
        <v>0</v>
      </c>
      <c r="H17" s="284"/>
    </row>
    <row r="18" spans="1:8" s="14" customFormat="1" ht="45" x14ac:dyDescent="0.2">
      <c r="B18" s="121">
        <v>1.06</v>
      </c>
      <c r="C18" s="122" t="s">
        <v>176</v>
      </c>
      <c r="D18" s="123" t="s">
        <v>65</v>
      </c>
      <c r="E18" s="124">
        <v>849</v>
      </c>
      <c r="F18" s="125">
        <v>0</v>
      </c>
      <c r="G18" s="126">
        <f t="shared" si="0"/>
        <v>0</v>
      </c>
      <c r="H18" s="284"/>
    </row>
    <row r="19" spans="1:8" s="14" customFormat="1" ht="75" x14ac:dyDescent="0.2">
      <c r="B19" s="121">
        <v>1.07</v>
      </c>
      <c r="C19" s="122" t="s">
        <v>123</v>
      </c>
      <c r="D19" s="123" t="s">
        <v>69</v>
      </c>
      <c r="E19" s="124">
        <v>25</v>
      </c>
      <c r="F19" s="125">
        <v>0</v>
      </c>
      <c r="G19" s="126">
        <f t="shared" si="0"/>
        <v>0</v>
      </c>
      <c r="H19" s="284"/>
    </row>
    <row r="20" spans="1:8" s="14" customFormat="1" ht="45" x14ac:dyDescent="0.2">
      <c r="B20" s="121">
        <v>1.08</v>
      </c>
      <c r="C20" s="122" t="s">
        <v>174</v>
      </c>
      <c r="D20" s="123" t="s">
        <v>69</v>
      </c>
      <c r="E20" s="124">
        <v>14</v>
      </c>
      <c r="F20" s="125">
        <v>0</v>
      </c>
      <c r="G20" s="126">
        <f t="shared" si="0"/>
        <v>0</v>
      </c>
      <c r="H20" s="284"/>
    </row>
    <row r="21" spans="1:8" s="14" customFormat="1" ht="45" x14ac:dyDescent="0.2">
      <c r="B21" s="121">
        <v>1.0900000000000001</v>
      </c>
      <c r="C21" s="122" t="s">
        <v>70</v>
      </c>
      <c r="D21" s="123" t="s">
        <v>69</v>
      </c>
      <c r="E21" s="124">
        <v>1</v>
      </c>
      <c r="F21" s="125">
        <v>0</v>
      </c>
      <c r="G21" s="126">
        <f t="shared" si="0"/>
        <v>0</v>
      </c>
      <c r="H21" s="284"/>
    </row>
    <row r="22" spans="1:8" s="14" customFormat="1" ht="33.75" customHeight="1" x14ac:dyDescent="0.2">
      <c r="B22" s="128">
        <v>1.1000000000000001</v>
      </c>
      <c r="C22" s="185" t="s">
        <v>175</v>
      </c>
      <c r="D22" s="186" t="s">
        <v>69</v>
      </c>
      <c r="E22" s="124">
        <v>2</v>
      </c>
      <c r="F22" s="187">
        <v>0</v>
      </c>
      <c r="G22" s="126">
        <f t="shared" si="0"/>
        <v>0</v>
      </c>
      <c r="H22" s="284"/>
    </row>
    <row r="23" spans="1:8" s="14" customFormat="1" ht="46.5" customHeight="1" x14ac:dyDescent="0.2">
      <c r="B23" s="121">
        <v>1.1100000000000001</v>
      </c>
      <c r="C23" s="185" t="s">
        <v>169</v>
      </c>
      <c r="D23" s="186" t="s">
        <v>69</v>
      </c>
      <c r="E23" s="124">
        <v>22</v>
      </c>
      <c r="F23" s="187">
        <v>0</v>
      </c>
      <c r="G23" s="126">
        <f t="shared" si="0"/>
        <v>0</v>
      </c>
      <c r="H23" s="284"/>
    </row>
    <row r="24" spans="1:8" s="14" customFormat="1" ht="90.75" thickBot="1" x14ac:dyDescent="0.25">
      <c r="B24" s="121">
        <v>1.1200000000000001</v>
      </c>
      <c r="C24" s="185" t="s">
        <v>124</v>
      </c>
      <c r="D24" s="186" t="s">
        <v>65</v>
      </c>
      <c r="E24" s="124">
        <v>9</v>
      </c>
      <c r="F24" s="187">
        <v>0</v>
      </c>
      <c r="G24" s="126">
        <f t="shared" si="0"/>
        <v>0</v>
      </c>
      <c r="H24" s="284"/>
    </row>
    <row r="25" spans="1:8" s="10" customFormat="1" ht="33" thickTop="1" thickBot="1" x14ac:dyDescent="0.25">
      <c r="A25" s="93"/>
      <c r="B25" s="96"/>
      <c r="C25" s="116" t="s">
        <v>104</v>
      </c>
      <c r="D25" s="97"/>
      <c r="E25" s="98"/>
      <c r="F25" s="99"/>
      <c r="G25" s="99"/>
      <c r="H25" s="100"/>
    </row>
    <row r="26" spans="1:8" s="14" customFormat="1" ht="17.25" thickTop="1" thickBot="1" x14ac:dyDescent="0.25">
      <c r="B26" s="101" t="s">
        <v>75</v>
      </c>
      <c r="C26" s="107" t="s">
        <v>128</v>
      </c>
      <c r="D26" s="102"/>
      <c r="E26" s="103"/>
      <c r="F26" s="104"/>
      <c r="G26" s="105"/>
      <c r="H26" s="106">
        <f>SUM(G27:G30)</f>
        <v>0</v>
      </c>
    </row>
    <row r="27" spans="1:8" s="14" customFormat="1" ht="75.75" thickTop="1" x14ac:dyDescent="0.2">
      <c r="B27" s="128">
        <v>2.0099999999999998</v>
      </c>
      <c r="C27" s="113" t="s">
        <v>132</v>
      </c>
      <c r="D27" s="123" t="s">
        <v>65</v>
      </c>
      <c r="E27" s="124">
        <v>157</v>
      </c>
      <c r="F27" s="125">
        <v>0</v>
      </c>
      <c r="G27" s="120">
        <f>+ROUND(E27*F27,0)</f>
        <v>0</v>
      </c>
      <c r="H27" s="280" t="e">
        <f>H26/G81</f>
        <v>#DIV/0!</v>
      </c>
    </row>
    <row r="28" spans="1:8" s="14" customFormat="1" ht="30" x14ac:dyDescent="0.2">
      <c r="B28" s="128">
        <v>2.0199999999999996</v>
      </c>
      <c r="C28" s="113" t="s">
        <v>76</v>
      </c>
      <c r="D28" s="123" t="s">
        <v>68</v>
      </c>
      <c r="E28" s="124">
        <v>5</v>
      </c>
      <c r="F28" s="125">
        <v>0</v>
      </c>
      <c r="G28" s="126">
        <f>+ROUND(E28*F28,0)</f>
        <v>0</v>
      </c>
      <c r="H28" s="281"/>
    </row>
    <row r="29" spans="1:8" s="14" customFormat="1" ht="46.5" customHeight="1" x14ac:dyDescent="0.2">
      <c r="B29" s="128">
        <v>2.0299999999999994</v>
      </c>
      <c r="C29" s="113" t="s">
        <v>147</v>
      </c>
      <c r="D29" s="123" t="s">
        <v>69</v>
      </c>
      <c r="E29" s="124">
        <v>1</v>
      </c>
      <c r="F29" s="125">
        <v>0</v>
      </c>
      <c r="G29" s="126">
        <f>+ROUND(E29*F29,0)</f>
        <v>0</v>
      </c>
      <c r="H29" s="281"/>
    </row>
    <row r="30" spans="1:8" s="14" customFormat="1" ht="53.25" customHeight="1" thickBot="1" x14ac:dyDescent="0.25">
      <c r="B30" s="128">
        <v>2.0399999999999991</v>
      </c>
      <c r="C30" s="113" t="s">
        <v>172</v>
      </c>
      <c r="D30" s="123" t="s">
        <v>3</v>
      </c>
      <c r="E30" s="124">
        <v>1</v>
      </c>
      <c r="F30" s="125">
        <v>0</v>
      </c>
      <c r="G30" s="126">
        <f>+ROUND(E30*F30,0)</f>
        <v>0</v>
      </c>
      <c r="H30" s="282"/>
    </row>
    <row r="31" spans="1:8" s="28" customFormat="1" ht="17.25" thickTop="1" thickBot="1" x14ac:dyDescent="0.25">
      <c r="A31" s="94"/>
      <c r="B31" s="101" t="s">
        <v>80</v>
      </c>
      <c r="C31" s="107" t="s">
        <v>79</v>
      </c>
      <c r="D31" s="102"/>
      <c r="E31" s="103"/>
      <c r="F31" s="104">
        <v>0</v>
      </c>
      <c r="G31" s="105"/>
      <c r="H31" s="106">
        <f>SUM(G32:G34)</f>
        <v>0</v>
      </c>
    </row>
    <row r="32" spans="1:8" s="14" customFormat="1" ht="60.75" thickTop="1" x14ac:dyDescent="0.2">
      <c r="B32" s="173">
        <v>3.01</v>
      </c>
      <c r="C32" s="127" t="s">
        <v>133</v>
      </c>
      <c r="D32" s="117" t="s">
        <v>7</v>
      </c>
      <c r="E32" s="118">
        <v>87</v>
      </c>
      <c r="F32" s="119">
        <v>0</v>
      </c>
      <c r="G32" s="120">
        <f>+ROUND(E32*F32,0)</f>
        <v>0</v>
      </c>
      <c r="H32" s="277" t="e">
        <f>H31/G81</f>
        <v>#DIV/0!</v>
      </c>
    </row>
    <row r="33" spans="1:8" s="14" customFormat="1" ht="127.5" customHeight="1" x14ac:dyDescent="0.2">
      <c r="B33" s="176">
        <v>3.0199999999999996</v>
      </c>
      <c r="C33" s="113" t="s">
        <v>134</v>
      </c>
      <c r="D33" s="123" t="s">
        <v>7</v>
      </c>
      <c r="E33" s="124">
        <v>92</v>
      </c>
      <c r="F33" s="125">
        <v>0</v>
      </c>
      <c r="G33" s="126">
        <f>+ROUND(E33*F33,0)</f>
        <v>0</v>
      </c>
      <c r="H33" s="278"/>
    </row>
    <row r="34" spans="1:8" s="14" customFormat="1" ht="127.5" customHeight="1" thickBot="1" x14ac:dyDescent="0.25">
      <c r="B34" s="176">
        <v>3.0299999999999994</v>
      </c>
      <c r="C34" s="113" t="s">
        <v>167</v>
      </c>
      <c r="D34" s="123" t="s">
        <v>7</v>
      </c>
      <c r="E34" s="124">
        <v>53</v>
      </c>
      <c r="F34" s="125">
        <v>0</v>
      </c>
      <c r="G34" s="126">
        <f>+ROUND(E34*F34,0)</f>
        <v>0</v>
      </c>
      <c r="H34" s="279"/>
    </row>
    <row r="35" spans="1:8" s="28" customFormat="1" ht="17.25" thickTop="1" thickBot="1" x14ac:dyDescent="0.25">
      <c r="A35" s="94"/>
      <c r="B35" s="101" t="s">
        <v>82</v>
      </c>
      <c r="C35" s="107" t="s">
        <v>81</v>
      </c>
      <c r="D35" s="102"/>
      <c r="E35" s="103"/>
      <c r="F35" s="104">
        <v>0</v>
      </c>
      <c r="G35" s="105"/>
      <c r="H35" s="106">
        <f>SUM(G36:G42)</f>
        <v>0</v>
      </c>
    </row>
    <row r="36" spans="1:8" s="14" customFormat="1" ht="60.75" thickTop="1" x14ac:dyDescent="0.2">
      <c r="B36" s="174">
        <v>4.01</v>
      </c>
      <c r="C36" s="113" t="s">
        <v>135</v>
      </c>
      <c r="D36" s="123" t="s">
        <v>68</v>
      </c>
      <c r="E36" s="124">
        <v>350</v>
      </c>
      <c r="F36" s="125">
        <v>0</v>
      </c>
      <c r="G36" s="120">
        <f t="shared" ref="G36:G42" si="1">+ROUND(E36*F36,0)</f>
        <v>0</v>
      </c>
      <c r="H36" s="277" t="e">
        <f>+H35/G81</f>
        <v>#DIV/0!</v>
      </c>
    </row>
    <row r="37" spans="1:8" s="14" customFormat="1" ht="90" x14ac:dyDescent="0.2">
      <c r="B37" s="174">
        <v>4.0199999999999996</v>
      </c>
      <c r="C37" s="113" t="s">
        <v>85</v>
      </c>
      <c r="D37" s="123" t="s">
        <v>7</v>
      </c>
      <c r="E37" s="124">
        <v>660</v>
      </c>
      <c r="F37" s="125">
        <v>0</v>
      </c>
      <c r="G37" s="126">
        <f t="shared" si="1"/>
        <v>0</v>
      </c>
      <c r="H37" s="278"/>
    </row>
    <row r="38" spans="1:8" s="14" customFormat="1" ht="57" customHeight="1" x14ac:dyDescent="0.2">
      <c r="B38" s="174">
        <v>4.0299999999999994</v>
      </c>
      <c r="C38" s="113" t="s">
        <v>136</v>
      </c>
      <c r="D38" s="123" t="s">
        <v>68</v>
      </c>
      <c r="E38" s="124">
        <v>175</v>
      </c>
      <c r="F38" s="125">
        <v>0</v>
      </c>
      <c r="G38" s="126">
        <f t="shared" si="1"/>
        <v>0</v>
      </c>
      <c r="H38" s="278"/>
    </row>
    <row r="39" spans="1:8" s="14" customFormat="1" ht="67.5" customHeight="1" x14ac:dyDescent="0.2">
      <c r="B39" s="174">
        <v>4.0399999999999991</v>
      </c>
      <c r="C39" s="113" t="s">
        <v>168</v>
      </c>
      <c r="D39" s="123" t="s">
        <v>68</v>
      </c>
      <c r="E39" s="124">
        <v>120</v>
      </c>
      <c r="F39" s="125">
        <v>0</v>
      </c>
      <c r="G39" s="126">
        <f t="shared" ref="G39" si="2">+ROUND(E39*F39,0)</f>
        <v>0</v>
      </c>
      <c r="H39" s="278"/>
    </row>
    <row r="40" spans="1:8" s="14" customFormat="1" ht="60" x14ac:dyDescent="0.2">
      <c r="B40" s="174">
        <v>4.0499999999999989</v>
      </c>
      <c r="C40" s="113" t="s">
        <v>137</v>
      </c>
      <c r="D40" s="123" t="s">
        <v>68</v>
      </c>
      <c r="E40" s="124">
        <v>120</v>
      </c>
      <c r="F40" s="172">
        <v>0</v>
      </c>
      <c r="G40" s="126">
        <f t="shared" si="1"/>
        <v>0</v>
      </c>
      <c r="H40" s="278"/>
    </row>
    <row r="41" spans="1:8" s="14" customFormat="1" ht="45" x14ac:dyDescent="0.2">
      <c r="B41" s="174">
        <v>4.0599999999999987</v>
      </c>
      <c r="C41" s="113" t="s">
        <v>138</v>
      </c>
      <c r="D41" s="123" t="s">
        <v>68</v>
      </c>
      <c r="E41" s="124">
        <v>84</v>
      </c>
      <c r="F41" s="125">
        <v>0</v>
      </c>
      <c r="G41" s="126">
        <f t="shared" si="1"/>
        <v>0</v>
      </c>
      <c r="H41" s="278"/>
    </row>
    <row r="42" spans="1:8" s="14" customFormat="1" ht="60.75" thickBot="1" x14ac:dyDescent="0.25">
      <c r="B42" s="174">
        <v>4.0699999999999985</v>
      </c>
      <c r="C42" s="113" t="s">
        <v>139</v>
      </c>
      <c r="D42" s="123" t="s">
        <v>68</v>
      </c>
      <c r="E42" s="124">
        <v>23</v>
      </c>
      <c r="F42" s="125">
        <v>0</v>
      </c>
      <c r="G42" s="126">
        <f t="shared" si="1"/>
        <v>0</v>
      </c>
      <c r="H42" s="279"/>
    </row>
    <row r="43" spans="1:8" s="28" customFormat="1" ht="17.25" thickTop="1" thickBot="1" x14ac:dyDescent="0.25">
      <c r="A43" s="94"/>
      <c r="B43" s="101" t="s">
        <v>130</v>
      </c>
      <c r="C43" s="107" t="s">
        <v>64</v>
      </c>
      <c r="D43" s="102"/>
      <c r="E43" s="103"/>
      <c r="F43" s="104">
        <v>0</v>
      </c>
      <c r="G43" s="105"/>
      <c r="H43" s="106">
        <f>SUM(G44:G52)</f>
        <v>0</v>
      </c>
    </row>
    <row r="44" spans="1:8" s="14" customFormat="1" ht="90.75" thickTop="1" x14ac:dyDescent="0.2">
      <c r="B44" s="128">
        <v>5.01</v>
      </c>
      <c r="C44" s="113" t="s">
        <v>140</v>
      </c>
      <c r="D44" s="123" t="s">
        <v>7</v>
      </c>
      <c r="E44" s="124">
        <v>32</v>
      </c>
      <c r="F44" s="125">
        <v>0</v>
      </c>
      <c r="G44" s="126">
        <f t="shared" ref="G44:G52" si="3">+ROUND(E44*F44,0)</f>
        <v>0</v>
      </c>
      <c r="H44" s="277" t="e">
        <f>+H43/G81</f>
        <v>#DIV/0!</v>
      </c>
    </row>
    <row r="45" spans="1:8" s="14" customFormat="1" ht="43.5" customHeight="1" x14ac:dyDescent="0.2">
      <c r="B45" s="128">
        <v>5.0199999999999996</v>
      </c>
      <c r="C45" s="171" t="s">
        <v>141</v>
      </c>
      <c r="D45" s="123" t="s">
        <v>7</v>
      </c>
      <c r="E45" s="124">
        <v>176</v>
      </c>
      <c r="F45" s="125">
        <v>0</v>
      </c>
      <c r="G45" s="126">
        <f t="shared" si="3"/>
        <v>0</v>
      </c>
      <c r="H45" s="278"/>
    </row>
    <row r="46" spans="1:8" s="14" customFormat="1" ht="60" x14ac:dyDescent="0.2">
      <c r="B46" s="128">
        <v>5.0299999999999994</v>
      </c>
      <c r="C46" s="113" t="s">
        <v>78</v>
      </c>
      <c r="D46" s="123" t="s">
        <v>68</v>
      </c>
      <c r="E46" s="124">
        <v>10</v>
      </c>
      <c r="F46" s="125">
        <v>0</v>
      </c>
      <c r="G46" s="126">
        <f t="shared" si="3"/>
        <v>0</v>
      </c>
      <c r="H46" s="278"/>
    </row>
    <row r="47" spans="1:8" s="14" customFormat="1" ht="150" x14ac:dyDescent="0.2">
      <c r="B47" s="128">
        <v>5.0399999999999991</v>
      </c>
      <c r="C47" s="113" t="s">
        <v>142</v>
      </c>
      <c r="D47" s="123" t="s">
        <v>7</v>
      </c>
      <c r="E47" s="124">
        <v>95</v>
      </c>
      <c r="F47" s="172">
        <v>0</v>
      </c>
      <c r="G47" s="126">
        <f t="shared" si="3"/>
        <v>0</v>
      </c>
      <c r="H47" s="278"/>
    </row>
    <row r="48" spans="1:8" s="14" customFormat="1" ht="45" x14ac:dyDescent="0.2">
      <c r="B48" s="128">
        <v>5.0499999999999989</v>
      </c>
      <c r="C48" s="113" t="s">
        <v>177</v>
      </c>
      <c r="D48" s="123" t="s">
        <v>69</v>
      </c>
      <c r="E48" s="124">
        <v>13</v>
      </c>
      <c r="F48" s="125">
        <v>0</v>
      </c>
      <c r="G48" s="126">
        <f t="shared" si="3"/>
        <v>0</v>
      </c>
      <c r="H48" s="278"/>
    </row>
    <row r="49" spans="1:8" s="14" customFormat="1" ht="45" x14ac:dyDescent="0.2">
      <c r="B49" s="128">
        <v>5.0599999999999987</v>
      </c>
      <c r="C49" s="113" t="s">
        <v>143</v>
      </c>
      <c r="D49" s="123" t="s">
        <v>7</v>
      </c>
      <c r="E49" s="124">
        <v>8</v>
      </c>
      <c r="F49" s="125">
        <v>0</v>
      </c>
      <c r="G49" s="126">
        <f t="shared" si="3"/>
        <v>0</v>
      </c>
      <c r="H49" s="278"/>
    </row>
    <row r="50" spans="1:8" s="14" customFormat="1" ht="60" x14ac:dyDescent="0.2">
      <c r="B50" s="128">
        <v>5.0699999999999985</v>
      </c>
      <c r="C50" s="113" t="s">
        <v>122</v>
      </c>
      <c r="D50" s="123" t="s">
        <v>65</v>
      </c>
      <c r="E50" s="124">
        <v>9</v>
      </c>
      <c r="F50" s="172">
        <v>0</v>
      </c>
      <c r="G50" s="126">
        <f t="shared" si="3"/>
        <v>0</v>
      </c>
      <c r="H50" s="278"/>
    </row>
    <row r="51" spans="1:8" s="14" customFormat="1" ht="120" x14ac:dyDescent="0.2">
      <c r="B51" s="128">
        <v>5.0799999999999983</v>
      </c>
      <c r="C51" s="113" t="s">
        <v>144</v>
      </c>
      <c r="D51" s="123" t="s">
        <v>7</v>
      </c>
      <c r="E51" s="124">
        <v>24</v>
      </c>
      <c r="F51" s="172">
        <v>0</v>
      </c>
      <c r="G51" s="126">
        <f t="shared" si="3"/>
        <v>0</v>
      </c>
      <c r="H51" s="278"/>
    </row>
    <row r="52" spans="1:8" s="14" customFormat="1" ht="45.75" thickBot="1" x14ac:dyDescent="0.25">
      <c r="B52" s="128">
        <v>5.0899999999999981</v>
      </c>
      <c r="C52" s="113" t="s">
        <v>86</v>
      </c>
      <c r="D52" s="123" t="s">
        <v>65</v>
      </c>
      <c r="E52" s="124">
        <v>9</v>
      </c>
      <c r="F52" s="125">
        <v>0</v>
      </c>
      <c r="G52" s="126">
        <f t="shared" si="3"/>
        <v>0</v>
      </c>
      <c r="H52" s="279"/>
    </row>
    <row r="53" spans="1:8" s="28" customFormat="1" ht="21" customHeight="1" thickTop="1" thickBot="1" x14ac:dyDescent="0.25">
      <c r="A53" s="94"/>
      <c r="B53" s="101" t="s">
        <v>149</v>
      </c>
      <c r="C53" s="107" t="s">
        <v>129</v>
      </c>
      <c r="D53" s="102"/>
      <c r="E53" s="103"/>
      <c r="F53" s="104"/>
      <c r="G53" s="105"/>
      <c r="H53" s="106"/>
    </row>
    <row r="54" spans="1:8" s="28" customFormat="1" ht="21" customHeight="1" thickTop="1" thickBot="1" x14ac:dyDescent="0.25">
      <c r="A54" s="94"/>
      <c r="B54" s="101" t="s">
        <v>150</v>
      </c>
      <c r="C54" s="107" t="s">
        <v>148</v>
      </c>
      <c r="D54" s="102"/>
      <c r="E54" s="103"/>
      <c r="F54" s="104"/>
      <c r="G54" s="105"/>
      <c r="H54" s="106">
        <f>SUM(G55:G59)</f>
        <v>0</v>
      </c>
    </row>
    <row r="55" spans="1:8" s="14" customFormat="1" ht="48.75" customHeight="1" thickTop="1" x14ac:dyDescent="0.2">
      <c r="B55" s="129" t="s">
        <v>151</v>
      </c>
      <c r="C55" s="113" t="s">
        <v>87</v>
      </c>
      <c r="D55" s="123" t="s">
        <v>65</v>
      </c>
      <c r="E55" s="124">
        <v>17</v>
      </c>
      <c r="F55" s="125">
        <v>0</v>
      </c>
      <c r="G55" s="126">
        <f>+ROUND(E55*F55,0)</f>
        <v>0</v>
      </c>
      <c r="H55" s="277" t="e">
        <f>H54/G81</f>
        <v>#DIV/0!</v>
      </c>
    </row>
    <row r="56" spans="1:8" s="14" customFormat="1" ht="75" x14ac:dyDescent="0.2">
      <c r="B56" s="129" t="s">
        <v>152</v>
      </c>
      <c r="C56" s="113" t="s">
        <v>145</v>
      </c>
      <c r="D56" s="123" t="s">
        <v>65</v>
      </c>
      <c r="E56" s="124">
        <v>17</v>
      </c>
      <c r="F56" s="125">
        <v>0</v>
      </c>
      <c r="G56" s="126">
        <f>+ROUND(E56*F56,0)</f>
        <v>0</v>
      </c>
      <c r="H56" s="278"/>
    </row>
    <row r="57" spans="1:8" s="14" customFormat="1" ht="195" x14ac:dyDescent="0.2">
      <c r="B57" s="129" t="s">
        <v>153</v>
      </c>
      <c r="C57" s="113" t="s">
        <v>88</v>
      </c>
      <c r="D57" s="123" t="s">
        <v>65</v>
      </c>
      <c r="E57" s="124">
        <v>22</v>
      </c>
      <c r="F57" s="125">
        <v>0</v>
      </c>
      <c r="G57" s="126">
        <f>+ROUND(E57*F57,0)</f>
        <v>0</v>
      </c>
      <c r="H57" s="278"/>
    </row>
    <row r="58" spans="1:8" s="14" customFormat="1" ht="60" x14ac:dyDescent="0.2">
      <c r="B58" s="129" t="s">
        <v>154</v>
      </c>
      <c r="C58" s="113" t="s">
        <v>89</v>
      </c>
      <c r="D58" s="123" t="s">
        <v>65</v>
      </c>
      <c r="E58" s="124">
        <v>23</v>
      </c>
      <c r="F58" s="125">
        <v>0</v>
      </c>
      <c r="G58" s="126">
        <f>+ROUND(E58*F58,0)</f>
        <v>0</v>
      </c>
      <c r="H58" s="278"/>
    </row>
    <row r="59" spans="1:8" s="14" customFormat="1" ht="30.75" thickBot="1" x14ac:dyDescent="0.25">
      <c r="B59" s="129" t="s">
        <v>155</v>
      </c>
      <c r="C59" s="113" t="s">
        <v>146</v>
      </c>
      <c r="D59" s="123" t="s">
        <v>68</v>
      </c>
      <c r="E59" s="124">
        <v>9</v>
      </c>
      <c r="F59" s="125">
        <v>0</v>
      </c>
      <c r="G59" s="126">
        <f>+ROUND(E59*F59,0)</f>
        <v>0</v>
      </c>
      <c r="H59" s="278"/>
    </row>
    <row r="60" spans="1:8" s="28" customFormat="1" ht="21" customHeight="1" thickTop="1" thickBot="1" x14ac:dyDescent="0.25">
      <c r="A60" s="94"/>
      <c r="B60" s="101" t="s">
        <v>156</v>
      </c>
      <c r="C60" s="107" t="s">
        <v>90</v>
      </c>
      <c r="D60" s="102"/>
      <c r="E60" s="103"/>
      <c r="F60" s="104"/>
      <c r="G60" s="105"/>
      <c r="H60" s="106">
        <f>SUM(G61:G65)</f>
        <v>0</v>
      </c>
    </row>
    <row r="61" spans="1:8" s="14" customFormat="1" ht="45" customHeight="1" thickTop="1" x14ac:dyDescent="0.2">
      <c r="B61" s="128" t="s">
        <v>157</v>
      </c>
      <c r="C61" s="113" t="s">
        <v>91</v>
      </c>
      <c r="D61" s="123" t="s">
        <v>69</v>
      </c>
      <c r="E61" s="124">
        <v>1</v>
      </c>
      <c r="F61" s="125">
        <v>0</v>
      </c>
      <c r="G61" s="126">
        <f>+ROUND(E61*F61,0)</f>
        <v>0</v>
      </c>
      <c r="H61" s="277" t="e">
        <f>H60/G81</f>
        <v>#DIV/0!</v>
      </c>
    </row>
    <row r="62" spans="1:8" s="14" customFormat="1" ht="75" x14ac:dyDescent="0.2">
      <c r="B62" s="128" t="s">
        <v>158</v>
      </c>
      <c r="C62" s="113" t="s">
        <v>92</v>
      </c>
      <c r="D62" s="123" t="s">
        <v>69</v>
      </c>
      <c r="E62" s="124">
        <v>1</v>
      </c>
      <c r="F62" s="125">
        <v>0</v>
      </c>
      <c r="G62" s="126">
        <f>+ROUND(E62*F62,0)</f>
        <v>0</v>
      </c>
      <c r="H62" s="278"/>
    </row>
    <row r="63" spans="1:8" s="14" customFormat="1" ht="90" x14ac:dyDescent="0.2">
      <c r="B63" s="128" t="s">
        <v>159</v>
      </c>
      <c r="C63" s="113" t="s">
        <v>93</v>
      </c>
      <c r="D63" s="123" t="s">
        <v>65</v>
      </c>
      <c r="E63" s="124">
        <v>2</v>
      </c>
      <c r="F63" s="125">
        <v>0</v>
      </c>
      <c r="G63" s="126">
        <f>+ROUND(E63*F63,0)</f>
        <v>0</v>
      </c>
      <c r="H63" s="278"/>
    </row>
    <row r="64" spans="1:8" s="14" customFormat="1" ht="90" x14ac:dyDescent="0.2">
      <c r="B64" s="128" t="s">
        <v>160</v>
      </c>
      <c r="C64" s="113" t="s">
        <v>94</v>
      </c>
      <c r="D64" s="123" t="s">
        <v>69</v>
      </c>
      <c r="E64" s="124">
        <v>1</v>
      </c>
      <c r="F64" s="125">
        <v>0</v>
      </c>
      <c r="G64" s="126">
        <f>+ROUND(E64*F64,0)</f>
        <v>0</v>
      </c>
      <c r="H64" s="278"/>
    </row>
    <row r="65" spans="1:13" s="14" customFormat="1" ht="75.75" thickBot="1" x14ac:dyDescent="0.25">
      <c r="B65" s="128" t="s">
        <v>161</v>
      </c>
      <c r="C65" s="113" t="s">
        <v>95</v>
      </c>
      <c r="D65" s="123" t="s">
        <v>69</v>
      </c>
      <c r="E65" s="124">
        <v>1</v>
      </c>
      <c r="F65" s="125">
        <v>0</v>
      </c>
      <c r="G65" s="126">
        <f>+ROUND(E65*F65,0)</f>
        <v>0</v>
      </c>
      <c r="H65" s="279"/>
    </row>
    <row r="66" spans="1:13" s="28" customFormat="1" ht="21" customHeight="1" thickTop="1" thickBot="1" x14ac:dyDescent="0.25">
      <c r="A66" s="94"/>
      <c r="B66" s="101" t="s">
        <v>162</v>
      </c>
      <c r="C66" s="107" t="s">
        <v>98</v>
      </c>
      <c r="D66" s="102"/>
      <c r="E66" s="103"/>
      <c r="F66" s="104"/>
      <c r="G66" s="105"/>
      <c r="H66" s="106">
        <f>SUM(G67:G69)</f>
        <v>0</v>
      </c>
    </row>
    <row r="67" spans="1:13" ht="45.75" thickTop="1" x14ac:dyDescent="0.2">
      <c r="B67" s="174">
        <v>7.01</v>
      </c>
      <c r="C67" s="113" t="s">
        <v>77</v>
      </c>
      <c r="D67" s="123" t="s">
        <v>7</v>
      </c>
      <c r="E67" s="124">
        <v>54.261499999999998</v>
      </c>
      <c r="F67" s="125">
        <v>0</v>
      </c>
      <c r="G67" s="126">
        <f>+ROUND(E67*F67,0)</f>
        <v>0</v>
      </c>
      <c r="H67" s="277" t="e">
        <f>H66/G81</f>
        <v>#DIV/0!</v>
      </c>
      <c r="J67" s="10"/>
      <c r="K67" s="10"/>
      <c r="L67" s="10"/>
    </row>
    <row r="68" spans="1:13" s="14" customFormat="1" ht="90" x14ac:dyDescent="0.2">
      <c r="B68" s="174">
        <v>7.02</v>
      </c>
      <c r="C68" s="178" t="s">
        <v>170</v>
      </c>
      <c r="D68" s="123" t="s">
        <v>69</v>
      </c>
      <c r="E68" s="124">
        <v>1</v>
      </c>
      <c r="F68" s="125">
        <v>0</v>
      </c>
      <c r="G68" s="126">
        <f>+ROUND(E68*F68,0)</f>
        <v>0</v>
      </c>
      <c r="H68" s="278"/>
      <c r="J68" s="10"/>
      <c r="K68" s="10"/>
      <c r="L68" s="10"/>
    </row>
    <row r="69" spans="1:13" s="14" customFormat="1" ht="30.75" thickBot="1" x14ac:dyDescent="0.25">
      <c r="B69" s="174">
        <v>7.0299999999999994</v>
      </c>
      <c r="C69" s="113" t="s">
        <v>171</v>
      </c>
      <c r="D69" s="123" t="s">
        <v>7</v>
      </c>
      <c r="E69" s="124">
        <v>20</v>
      </c>
      <c r="F69" s="125">
        <v>0</v>
      </c>
      <c r="G69" s="126">
        <f>+ROUND(E69*F69,0)</f>
        <v>0</v>
      </c>
      <c r="H69" s="279"/>
      <c r="J69" s="10"/>
      <c r="K69" s="10"/>
      <c r="L69" s="10"/>
    </row>
    <row r="70" spans="1:13" s="10" customFormat="1" ht="33" thickTop="1" thickBot="1" x14ac:dyDescent="0.25">
      <c r="A70" s="93"/>
      <c r="B70" s="108"/>
      <c r="C70" s="112" t="s">
        <v>105</v>
      </c>
      <c r="D70" s="109"/>
      <c r="E70" s="98"/>
      <c r="F70" s="99"/>
      <c r="G70" s="99"/>
      <c r="H70" s="100"/>
    </row>
    <row r="71" spans="1:13" s="28" customFormat="1" ht="17.25" thickTop="1" thickBot="1" x14ac:dyDescent="0.25">
      <c r="A71" s="94"/>
      <c r="B71" s="101" t="s">
        <v>163</v>
      </c>
      <c r="C71" s="107" t="s">
        <v>96</v>
      </c>
      <c r="D71" s="102"/>
      <c r="E71" s="103"/>
      <c r="F71" s="104"/>
      <c r="G71" s="105"/>
      <c r="H71" s="106">
        <f>SUM(G72:G73)</f>
        <v>0</v>
      </c>
    </row>
    <row r="72" spans="1:13" s="14" customFormat="1" ht="60.75" thickTop="1" x14ac:dyDescent="0.2">
      <c r="B72" s="128">
        <v>8.01</v>
      </c>
      <c r="C72" s="113" t="s">
        <v>131</v>
      </c>
      <c r="D72" s="123" t="s">
        <v>69</v>
      </c>
      <c r="E72" s="124">
        <v>1</v>
      </c>
      <c r="F72" s="125">
        <v>0</v>
      </c>
      <c r="G72" s="126">
        <f>+ROUND(E72*F72,0)</f>
        <v>0</v>
      </c>
      <c r="H72" s="275" t="e">
        <f>+H71/G81</f>
        <v>#DIV/0!</v>
      </c>
    </row>
    <row r="73" spans="1:13" s="14" customFormat="1" ht="105.75" thickBot="1" x14ac:dyDescent="0.25">
      <c r="B73" s="128">
        <v>8.02</v>
      </c>
      <c r="C73" s="122" t="s">
        <v>99</v>
      </c>
      <c r="D73" s="123" t="s">
        <v>69</v>
      </c>
      <c r="E73" s="124">
        <v>1</v>
      </c>
      <c r="F73" s="125">
        <v>0</v>
      </c>
      <c r="G73" s="126">
        <f>+ROUND(E73*F73,0)</f>
        <v>0</v>
      </c>
      <c r="H73" s="276"/>
    </row>
    <row r="74" spans="1:13" s="10" customFormat="1" ht="33" thickTop="1" thickBot="1" x14ac:dyDescent="0.25">
      <c r="A74" s="93"/>
      <c r="B74" s="108"/>
      <c r="C74" s="112" t="s">
        <v>106</v>
      </c>
      <c r="D74" s="109"/>
      <c r="E74" s="98"/>
      <c r="F74" s="99"/>
      <c r="G74" s="99"/>
      <c r="H74" s="100"/>
      <c r="L74" s="14"/>
    </row>
    <row r="75" spans="1:13" s="28" customFormat="1" ht="17.25" thickTop="1" thickBot="1" x14ac:dyDescent="0.25">
      <c r="A75" s="94"/>
      <c r="B75" s="101" t="s">
        <v>164</v>
      </c>
      <c r="C75" s="107" t="s">
        <v>83</v>
      </c>
      <c r="D75" s="102"/>
      <c r="E75" s="103"/>
      <c r="F75" s="104"/>
      <c r="G75" s="105"/>
      <c r="H75" s="106">
        <f>SUM(G76:G77)</f>
        <v>0</v>
      </c>
      <c r="L75" s="14"/>
    </row>
    <row r="76" spans="1:13" s="14" customFormat="1" ht="45.75" thickTop="1" x14ac:dyDescent="0.2">
      <c r="B76" s="128">
        <v>9.01</v>
      </c>
      <c r="C76" s="122" t="s">
        <v>71</v>
      </c>
      <c r="D76" s="123" t="s">
        <v>69</v>
      </c>
      <c r="E76" s="124">
        <v>2</v>
      </c>
      <c r="F76" s="125">
        <v>0</v>
      </c>
      <c r="G76" s="126">
        <f>+ROUND(E76*F76,0)</f>
        <v>0</v>
      </c>
      <c r="H76" s="275" t="e">
        <f>+H75/G81</f>
        <v>#DIV/0!</v>
      </c>
      <c r="J76" s="179"/>
      <c r="K76" s="180"/>
    </row>
    <row r="77" spans="1:13" s="14" customFormat="1" ht="90.75" thickBot="1" x14ac:dyDescent="0.25">
      <c r="B77" s="128">
        <v>9.02</v>
      </c>
      <c r="C77" s="122" t="s">
        <v>72</v>
      </c>
      <c r="D77" s="123" t="s">
        <v>65</v>
      </c>
      <c r="E77" s="124">
        <v>401</v>
      </c>
      <c r="F77" s="125">
        <v>0</v>
      </c>
      <c r="G77" s="126">
        <f>+ROUND(E77*F77,0)</f>
        <v>0</v>
      </c>
      <c r="H77" s="276"/>
      <c r="J77" s="180"/>
    </row>
    <row r="78" spans="1:13" s="10" customFormat="1" ht="33" thickTop="1" thickBot="1" x14ac:dyDescent="0.25">
      <c r="A78" s="93"/>
      <c r="B78" s="110"/>
      <c r="C78" s="112" t="s">
        <v>107</v>
      </c>
      <c r="D78" s="111"/>
      <c r="E78" s="98"/>
      <c r="F78" s="99"/>
      <c r="G78" s="99"/>
      <c r="H78" s="100"/>
      <c r="L78" s="14"/>
    </row>
    <row r="79" spans="1:13" s="28" customFormat="1" ht="17.25" thickTop="1" thickBot="1" x14ac:dyDescent="0.25">
      <c r="A79" s="94"/>
      <c r="B79" s="101" t="s">
        <v>165</v>
      </c>
      <c r="C79" s="107" t="s">
        <v>84</v>
      </c>
      <c r="D79" s="102"/>
      <c r="E79" s="103"/>
      <c r="F79" s="104"/>
      <c r="G79" s="105"/>
      <c r="H79" s="106">
        <f>SUM(G80)</f>
        <v>0</v>
      </c>
      <c r="L79" s="14"/>
    </row>
    <row r="80" spans="1:13" s="14" customFormat="1" ht="31.5" thickTop="1" thickBot="1" x14ac:dyDescent="0.25">
      <c r="B80" s="175">
        <v>10.01</v>
      </c>
      <c r="C80" s="122" t="s">
        <v>184</v>
      </c>
      <c r="D80" s="123" t="s">
        <v>69</v>
      </c>
      <c r="E80" s="124">
        <v>1</v>
      </c>
      <c r="F80" s="125">
        <v>0</v>
      </c>
      <c r="G80" s="126">
        <f>+ROUND(E80*F80,0)</f>
        <v>0</v>
      </c>
      <c r="H80" s="114" t="e">
        <f>+H79/G81</f>
        <v>#DIV/0!</v>
      </c>
      <c r="J80"/>
      <c r="K80"/>
      <c r="M80"/>
    </row>
    <row r="81" spans="1:13" s="4" customFormat="1" ht="16.5" thickTop="1" thickBot="1" x14ac:dyDescent="0.3">
      <c r="A81" s="12"/>
      <c r="B81" s="269" t="s">
        <v>2</v>
      </c>
      <c r="C81" s="270"/>
      <c r="D81" s="270"/>
      <c r="E81" s="270"/>
      <c r="F81" s="39"/>
      <c r="G81" s="40">
        <f>SUM(G13:G80)</f>
        <v>0</v>
      </c>
      <c r="H81" s="115" t="e">
        <f>SUM(H13+H27+H32+H36+H44+H55+H61+H67+H72+H76+H80)</f>
        <v>#DIV/0!</v>
      </c>
      <c r="J81" s="181"/>
      <c r="K81"/>
      <c r="L81" s="14"/>
      <c r="M81"/>
    </row>
    <row r="82" spans="1:13" s="4" customFormat="1" ht="15" x14ac:dyDescent="0.25">
      <c r="A82" s="12"/>
      <c r="B82" s="273" t="s">
        <v>5</v>
      </c>
      <c r="C82" s="274"/>
      <c r="D82" s="274"/>
      <c r="E82" s="274"/>
      <c r="F82" s="41" t="e">
        <f>+'Analisis A.I.U.'!G36</f>
        <v>#DIV/0!</v>
      </c>
      <c r="G82" s="38" t="e">
        <f>F82*G81</f>
        <v>#DIV/0!</v>
      </c>
      <c r="H82" s="183"/>
      <c r="J82" s="181"/>
      <c r="K82"/>
      <c r="L82"/>
      <c r="M82"/>
    </row>
    <row r="83" spans="1:13" s="4" customFormat="1" ht="15" x14ac:dyDescent="0.25">
      <c r="A83" s="12"/>
      <c r="B83" s="271" t="s">
        <v>11</v>
      </c>
      <c r="C83" s="272"/>
      <c r="D83" s="272"/>
      <c r="E83" s="272"/>
      <c r="F83" s="42">
        <v>0</v>
      </c>
      <c r="G83" s="35">
        <f>+G81*F83</f>
        <v>0</v>
      </c>
      <c r="H83" s="182"/>
      <c r="J83"/>
      <c r="K83"/>
      <c r="L83"/>
      <c r="M83"/>
    </row>
    <row r="84" spans="1:13" s="4" customFormat="1" ht="15" x14ac:dyDescent="0.25">
      <c r="A84" s="12"/>
      <c r="B84" s="263" t="s">
        <v>12</v>
      </c>
      <c r="C84" s="264"/>
      <c r="D84" s="264"/>
      <c r="E84" s="264"/>
      <c r="F84" s="43">
        <v>0</v>
      </c>
      <c r="G84" s="37">
        <f>F84*G81</f>
        <v>0</v>
      </c>
      <c r="H84" s="182"/>
      <c r="J84"/>
      <c r="K84"/>
      <c r="L84"/>
      <c r="M84"/>
    </row>
    <row r="85" spans="1:13" s="4" customFormat="1" ht="15.75" thickBot="1" x14ac:dyDescent="0.3">
      <c r="A85" s="12"/>
      <c r="B85" s="265" t="s">
        <v>46</v>
      </c>
      <c r="C85" s="266"/>
      <c r="D85" s="266"/>
      <c r="E85" s="266"/>
      <c r="F85" s="44">
        <v>0.19</v>
      </c>
      <c r="G85" s="36">
        <f>F85*G84</f>
        <v>0</v>
      </c>
      <c r="H85" s="182"/>
      <c r="J85"/>
      <c r="K85"/>
      <c r="L85"/>
      <c r="M85"/>
    </row>
    <row r="86" spans="1:13" s="11" customFormat="1" ht="16.5" thickBot="1" x14ac:dyDescent="0.3">
      <c r="A86" s="13"/>
      <c r="B86" s="267" t="s">
        <v>8</v>
      </c>
      <c r="C86" s="268"/>
      <c r="D86" s="268"/>
      <c r="E86" s="268"/>
      <c r="F86" s="26"/>
      <c r="G86" s="27" t="e">
        <f>SUM(G81:G85)</f>
        <v>#DIV/0!</v>
      </c>
      <c r="H86" s="45"/>
      <c r="J86" s="181"/>
      <c r="K86"/>
      <c r="L86"/>
      <c r="M86"/>
    </row>
    <row r="87" spans="1:13" s="4" customFormat="1" ht="15.75" thickTop="1" x14ac:dyDescent="0.25">
      <c r="A87" s="12"/>
      <c r="B87" s="1"/>
      <c r="H87" s="12"/>
      <c r="J87"/>
      <c r="K87"/>
      <c r="L87"/>
      <c r="M87"/>
    </row>
    <row r="88" spans="1:13" ht="3" customHeight="1" x14ac:dyDescent="0.2">
      <c r="H88" s="45"/>
    </row>
    <row r="89" spans="1:13" s="5" customFormat="1" ht="16.5" thickBot="1" x14ac:dyDescent="0.25">
      <c r="A89" s="95"/>
      <c r="B89" s="8" t="s">
        <v>10</v>
      </c>
      <c r="C89" s="7"/>
      <c r="D89" s="6"/>
      <c r="E89" s="6"/>
      <c r="F89" s="6"/>
      <c r="H89" s="9"/>
      <c r="I89"/>
      <c r="J89"/>
      <c r="K89"/>
      <c r="L89"/>
      <c r="M89"/>
    </row>
    <row r="90" spans="1:13" ht="14.1" customHeight="1" thickTop="1" x14ac:dyDescent="0.2">
      <c r="B90" s="254" t="s">
        <v>178</v>
      </c>
      <c r="C90" s="255"/>
      <c r="D90" s="255"/>
      <c r="E90" s="255"/>
      <c r="F90" s="255"/>
      <c r="G90" s="256"/>
    </row>
    <row r="91" spans="1:13" ht="5.25" customHeight="1" x14ac:dyDescent="0.2">
      <c r="B91" s="257"/>
      <c r="C91" s="258"/>
      <c r="D91" s="258"/>
      <c r="E91" s="258"/>
      <c r="F91" s="258"/>
      <c r="G91" s="259"/>
    </row>
    <row r="92" spans="1:13" ht="12.75" hidden="1" customHeight="1" x14ac:dyDescent="0.2">
      <c r="B92" s="257"/>
      <c r="C92" s="258"/>
      <c r="D92" s="258"/>
      <c r="E92" s="258"/>
      <c r="F92" s="258"/>
      <c r="G92" s="259"/>
    </row>
    <row r="93" spans="1:13" ht="12.75" hidden="1" customHeight="1" x14ac:dyDescent="0.2">
      <c r="B93" s="257"/>
      <c r="C93" s="258"/>
      <c r="D93" s="258"/>
      <c r="E93" s="258"/>
      <c r="F93" s="258"/>
      <c r="G93" s="259"/>
    </row>
    <row r="94" spans="1:13" ht="0.75" customHeight="1" x14ac:dyDescent="0.2">
      <c r="B94" s="257"/>
      <c r="C94" s="258"/>
      <c r="D94" s="258"/>
      <c r="E94" s="258"/>
      <c r="F94" s="258"/>
      <c r="G94" s="259"/>
    </row>
    <row r="95" spans="1:13" ht="2.25" customHeight="1" x14ac:dyDescent="0.2">
      <c r="B95" s="257"/>
      <c r="C95" s="258"/>
      <c r="D95" s="258"/>
      <c r="E95" s="258"/>
      <c r="F95" s="258"/>
      <c r="G95" s="259"/>
    </row>
    <row r="96" spans="1:13" ht="12.75" hidden="1" customHeight="1" x14ac:dyDescent="0.2">
      <c r="B96" s="257"/>
      <c r="C96" s="258"/>
      <c r="D96" s="258"/>
      <c r="E96" s="258"/>
      <c r="F96" s="258"/>
      <c r="G96" s="259"/>
    </row>
    <row r="97" spans="2:7" ht="12.75" hidden="1" customHeight="1" x14ac:dyDescent="0.2">
      <c r="B97" s="257"/>
      <c r="C97" s="258"/>
      <c r="D97" s="258"/>
      <c r="E97" s="258"/>
      <c r="F97" s="258"/>
      <c r="G97" s="259"/>
    </row>
    <row r="98" spans="2:7" ht="41.25" customHeight="1" thickBot="1" x14ac:dyDescent="0.25">
      <c r="B98" s="260"/>
      <c r="C98" s="261"/>
      <c r="D98" s="261"/>
      <c r="E98" s="261"/>
      <c r="F98" s="261"/>
      <c r="G98" s="262"/>
    </row>
    <row r="99" spans="2:7" ht="13.5" thickTop="1" x14ac:dyDescent="0.2"/>
    <row r="101" spans="2:7" ht="17.25" customHeight="1" x14ac:dyDescent="0.2"/>
    <row r="102" spans="2:7" ht="4.5" customHeight="1" x14ac:dyDescent="0.2"/>
    <row r="103" spans="2:7" ht="2.25" customHeight="1" x14ac:dyDescent="0.2"/>
    <row r="105" spans="2:7" x14ac:dyDescent="0.2">
      <c r="C105" s="3"/>
      <c r="D105" s="3"/>
      <c r="E105" s="3"/>
      <c r="F105" s="3"/>
      <c r="G105" s="3"/>
    </row>
    <row r="106" spans="2:7" x14ac:dyDescent="0.2">
      <c r="C106" s="3"/>
      <c r="D106" s="3"/>
      <c r="E106" s="3"/>
      <c r="F106" s="3"/>
      <c r="G106" s="3"/>
    </row>
    <row r="107" spans="2:7" x14ac:dyDescent="0.2">
      <c r="C107" s="3"/>
      <c r="D107" s="3"/>
      <c r="E107" s="3"/>
      <c r="F107" s="3"/>
      <c r="G107" s="3"/>
    </row>
    <row r="108" spans="2:7" x14ac:dyDescent="0.2">
      <c r="C108" s="3"/>
      <c r="D108" s="3"/>
      <c r="E108" s="3"/>
      <c r="F108" s="3"/>
      <c r="G108" s="3"/>
    </row>
    <row r="109" spans="2:7" x14ac:dyDescent="0.2">
      <c r="C109" s="3"/>
      <c r="D109" s="3"/>
      <c r="E109" s="3"/>
      <c r="F109" s="3"/>
      <c r="G109" s="3"/>
    </row>
    <row r="110" spans="2:7" x14ac:dyDescent="0.2">
      <c r="C110" s="3"/>
      <c r="D110" s="3"/>
      <c r="E110" s="3"/>
      <c r="F110" s="3"/>
      <c r="G110" s="3"/>
    </row>
    <row r="117" ht="15" customHeight="1" x14ac:dyDescent="0.2"/>
  </sheetData>
  <mergeCells count="23">
    <mergeCell ref="H36:H42"/>
    <mergeCell ref="H27:H30"/>
    <mergeCell ref="H32:H34"/>
    <mergeCell ref="H13:H24"/>
    <mergeCell ref="H72:H73"/>
    <mergeCell ref="H76:H77"/>
    <mergeCell ref="H44:H52"/>
    <mergeCell ref="H55:H59"/>
    <mergeCell ref="H61:H65"/>
    <mergeCell ref="H67:H69"/>
    <mergeCell ref="B90:G98"/>
    <mergeCell ref="B84:E84"/>
    <mergeCell ref="B85:E85"/>
    <mergeCell ref="B86:E86"/>
    <mergeCell ref="B81:E81"/>
    <mergeCell ref="B83:E83"/>
    <mergeCell ref="B82:E82"/>
    <mergeCell ref="B3:C8"/>
    <mergeCell ref="D7:D8"/>
    <mergeCell ref="D9:H9"/>
    <mergeCell ref="E7:H8"/>
    <mergeCell ref="D3:H3"/>
    <mergeCell ref="D4:H6"/>
  </mergeCells>
  <hyperlinks>
    <hyperlink ref="B13" location="'6_A.P.U_ELECTRICA'!H6" display="'6_A.P.U_ELECTRICA'!H6"/>
    <hyperlink ref="B14" location="'6_A.P.U_ELECTRICA'!H62" display="'6_A.P.U_ELECTRICA'!H62"/>
    <hyperlink ref="B15" location="'6_A.P.U_ELECTRICA'!H105" display="'6_A.P.U_ELECTRICA'!H105"/>
    <hyperlink ref="B16" location="'6_A.P.U_ELECTRICA'!H158" display="'6_A.P.U_ELECTRICA'!H158"/>
    <hyperlink ref="B17" location="'6_A.P.U_ELECTRICA'!H213" display="'6_A.P.U_ELECTRICA'!H213"/>
    <hyperlink ref="B18" location="'6_A.P.U_ELECTRICA'!H268" display="'6_A.P.U_ELECTRICA'!H268"/>
    <hyperlink ref="B19" location="'6_A.P.U_ELECTRICA'!H323" display="'6_A.P.U_ELECTRICA'!H323"/>
    <hyperlink ref="B20" location="'6_A.P.U_ELECTRICA'!H378" display="'6_A.P.U_ELECTRICA'!H378"/>
    <hyperlink ref="B21" location="'6_A.P.U_ELECTRICA'!H433" display="'6_A.P.U_ELECTRICA'!H433"/>
    <hyperlink ref="B76" location="'6_A.P.U_ELECTRICA'!H655" display="'6_A.P.U_ELECTRICA'!H655"/>
    <hyperlink ref="B32" location="'5_APUs Obra Civil'!D89" display="'5_APUs Obra Civil'!D89"/>
    <hyperlink ref="B44" location="'5_APUs Obra Civil'!D300" display="'5_APUs Obra Civil'!D300"/>
    <hyperlink ref="B55" location="'5_APUs Obra Civil'!D559" display="6,1,1"/>
    <hyperlink ref="B72" location="'7._APU_HIDROSANIT'!C5" display="'7._APU_HIDROSANIT'!C5"/>
    <hyperlink ref="B22" location="'6_A.P.U_ELECTRICA'!H488" display="'6_A.P.U_ELECTRICA'!H488"/>
    <hyperlink ref="B23" location="'6_A.P.U_ELECTRICA'!H543" display="'6_A.P.U_ELECTRICA'!H543"/>
    <hyperlink ref="B24" location="'6_A.P.U_ELECTRICA'!H598" display="'6_A.P.U_ELECTRICA'!H598"/>
    <hyperlink ref="B80" location="'6_A.P.U_ELECTRICA'!H761" display="'6_A.P.U_ELECTRICA'!H761"/>
    <hyperlink ref="B27" location="'5_APUs Obra Civil'!D4" display="'5_APUs Obra Civil'!D4"/>
    <hyperlink ref="B36" location="'5_APUs Obra Civil'!D159" display="'5_APUs Obra Civil'!D159"/>
    <hyperlink ref="B28:B30" location="'5._A.P.U. CIVILES'!C662" display="'5._A.P.U. CIVILES'!C662"/>
    <hyperlink ref="B28" location="'5_APUs Obra Civil'!D29" display="'5_APUs Obra Civil'!D29"/>
    <hyperlink ref="B29" location="'5_APUs Obra Civil'!D48" display="'5_APUs Obra Civil'!D48"/>
    <hyperlink ref="B30" location="'5_APUs Obra Civil'!D76" display="'5_APUs Obra Civil'!D76"/>
    <hyperlink ref="B33" location="'5_APUs Obra Civil'!D112" display="'5_APUs Obra Civil'!D112"/>
    <hyperlink ref="B37" location="'5_APUs Obra Civil'!D176" display="'5_APUs Obra Civil'!D176"/>
    <hyperlink ref="B38" location="'5_APUs Obra Civil'!D197" display="'5_APUs Obra Civil'!D197"/>
    <hyperlink ref="B45" location="'5_APUs Obra Civil'!D333" display="'5_APUs Obra Civil'!D333"/>
    <hyperlink ref="B46" location="'5_APUs Obra Civil'!D366" display="'5_APUs Obra Civil'!D366"/>
    <hyperlink ref="B47" location="'5_APUs Obra Civil'!D391" display="'5_APUs Obra Civil'!D391"/>
    <hyperlink ref="B48" location="'5_APUs Obra Civil'!D423" display="'5_APUs Obra Civil'!D423"/>
    <hyperlink ref="B56" location="'5_APUs Obra Civil'!D581" display="6,1,2"/>
    <hyperlink ref="B57" location="'5_APUs Obra Civil'!D601" display="6,1,3"/>
    <hyperlink ref="B58" location="'5_APUs Obra Civil'!D634" display="6,1,4"/>
    <hyperlink ref="B59" location="'5_APUs Obra Civil'!D657" display="6,1,5"/>
    <hyperlink ref="B61" location="'5_APUs Obra Civil'!D679" display="6,2,1"/>
    <hyperlink ref="B62" location="'5_APUs Obra Civil'!D701" display="6,2,2"/>
    <hyperlink ref="B63" location="'5_APUs Obra Civil'!D724" display="6,2,3"/>
    <hyperlink ref="B64" location="'5_APUs Obra Civil'!D749" display="6,2,4"/>
    <hyperlink ref="B65" location="'5_APUs Obra Civil'!D772" display="6,2,5"/>
    <hyperlink ref="B67" location="'5_APUs Obra Civil'!D793" display="'5_APUs Obra Civil'!D793"/>
    <hyperlink ref="B68" location="'5_APUs Obra Civil'!D812" display="'5_APUs Obra Civil'!D812"/>
    <hyperlink ref="B69" location="'5_APUs Obra Civil'!D841" display="'5_APUs Obra Civil'!D841"/>
    <hyperlink ref="B73" location="'7._APU_HIDROSANIT'!C34" display="'7._APU_HIDROSANIT'!C34"/>
    <hyperlink ref="B77" location="'6_A.P.U_ELECTRICA'!H692" display="'6_A.P.U_ELECTRICA'!H692"/>
    <hyperlink ref="B49:B52" location="'5_APUs Obra Civil'!D377" display="'5_APUs Obra Civil'!D377"/>
    <hyperlink ref="B34" location="'5_APUs Obra Civil'!D135" display="'5_APUs Obra Civil'!D135"/>
    <hyperlink ref="B39" location="'5_APUs Obra Civil'!D219" display="'5_APUs Obra Civil'!D219"/>
    <hyperlink ref="B40:B42" location="'5_APUs Obra Civil'!D173" display="'5_APUs Obra Civil'!D173"/>
    <hyperlink ref="B40" location="'5_APUs Obra Civil'!D241" display="'5_APUs Obra Civil'!D241"/>
    <hyperlink ref="B41" location="'5_APUs Obra Civil'!D260" display="'5_APUs Obra Civil'!D260"/>
    <hyperlink ref="B42" location="'5_APUs Obra Civil'!D276" display="'5_APUs Obra Civil'!D276"/>
    <hyperlink ref="B49" location="'5_APUs Obra Civil'!D452" display="'5_APUs Obra Civil'!D452"/>
    <hyperlink ref="B50" location="'5_APUs Obra Civil'!D479" display="'5_APUs Obra Civil'!D479"/>
    <hyperlink ref="B51" location="'5_APUs Obra Civil'!D507" display="'5_APUs Obra Civil'!D507"/>
    <hyperlink ref="B52" location="'5_APUs Obra Civil'!D531" display="'5_APUs Obra Civil'!D531"/>
  </hyperlinks>
  <printOptions horizontalCentered="1"/>
  <pageMargins left="0.70866141732283472" right="0.70866141732283472" top="0.74803149606299213" bottom="0.74803149606299213" header="0.31496062992125984" footer="0.31496062992125984"/>
  <pageSetup scale="70" fitToHeight="0" orientation="landscape" r:id="rId1"/>
  <headerFooter>
    <oddHeader>&amp;L&amp;D</oddHeader>
    <oddFooter>&amp;L&amp;"Swis721 LtCn BT,Light"&amp;F
&amp;A&amp;C&amp;"Swis721 LtCn BT,Light"&amp;Pde&amp;N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B0F0"/>
    <outlinePr summaryBelow="0" summaryRight="0"/>
    <pageSetUpPr fitToPage="1"/>
  </sheetPr>
  <dimension ref="A2:M54"/>
  <sheetViews>
    <sheetView zoomScale="85" zoomScaleNormal="85" zoomScalePageLayoutView="120" workbookViewId="0">
      <pane ySplit="5" topLeftCell="A16" activePane="bottomLeft" state="frozen"/>
      <selection activeCell="B1" sqref="B1"/>
      <selection pane="bottomLeft" activeCell="C28" sqref="C28"/>
    </sheetView>
  </sheetViews>
  <sheetFormatPr baseColWidth="10" defaultColWidth="11.42578125" defaultRowHeight="12.75" outlineLevelRow="3" x14ac:dyDescent="0.2"/>
  <cols>
    <col min="1" max="1" width="11.42578125" style="46" customWidth="1"/>
    <col min="2" max="2" width="16.42578125" style="46" customWidth="1"/>
    <col min="3" max="3" width="44.42578125" style="46" customWidth="1"/>
    <col min="4" max="4" width="16.85546875" style="46" customWidth="1"/>
    <col min="5" max="5" width="22.85546875" style="46" customWidth="1"/>
    <col min="6" max="6" width="18.85546875" style="46" customWidth="1"/>
    <col min="7" max="7" width="15.28515625" style="46" customWidth="1"/>
    <col min="8" max="8" width="14.28515625" style="46" customWidth="1"/>
    <col min="9" max="9" width="22.42578125" style="46" customWidth="1"/>
    <col min="10" max="10" width="11.42578125" style="47"/>
    <col min="11" max="16384" width="11.42578125" style="46"/>
  </cols>
  <sheetData>
    <row r="2" spans="2:10" ht="13.5" thickBot="1" x14ac:dyDescent="0.25"/>
    <row r="3" spans="2:10" ht="86.25" customHeight="1" thickTop="1" thickBot="1" x14ac:dyDescent="0.25">
      <c r="B3" s="285" t="s">
        <v>179</v>
      </c>
      <c r="C3" s="286"/>
      <c r="D3" s="287" t="s">
        <v>47</v>
      </c>
      <c r="E3" s="287"/>
      <c r="F3" s="287"/>
      <c r="G3" s="287"/>
      <c r="H3" s="287"/>
      <c r="I3" s="288"/>
    </row>
    <row r="4" spans="2:10" ht="25.5" thickTop="1" thickBot="1" x14ac:dyDescent="0.25">
      <c r="B4" s="15" t="s">
        <v>13</v>
      </c>
      <c r="C4" s="16" t="s">
        <v>48</v>
      </c>
      <c r="D4" s="17" t="s">
        <v>49</v>
      </c>
      <c r="E4" s="16" t="s">
        <v>50</v>
      </c>
      <c r="F4" s="17" t="s">
        <v>51</v>
      </c>
      <c r="G4" s="48" t="s">
        <v>52</v>
      </c>
      <c r="H4" s="48" t="s">
        <v>44</v>
      </c>
      <c r="I4" s="18" t="s">
        <v>19</v>
      </c>
    </row>
    <row r="5" spans="2:10" ht="14.25" thickTop="1" thickBot="1" x14ac:dyDescent="0.25">
      <c r="B5" s="19" t="s">
        <v>20</v>
      </c>
      <c r="C5" s="49" t="s">
        <v>21</v>
      </c>
      <c r="D5" s="50"/>
      <c r="E5" s="50"/>
      <c r="F5" s="50"/>
      <c r="G5" s="50"/>
      <c r="H5" s="51"/>
      <c r="I5" s="52"/>
    </row>
    <row r="6" spans="2:10" ht="14.25" outlineLevel="1" thickTop="1" thickBot="1" x14ac:dyDescent="0.25">
      <c r="B6" s="53" t="s">
        <v>6</v>
      </c>
      <c r="C6" s="54" t="s">
        <v>22</v>
      </c>
      <c r="D6" s="55"/>
      <c r="E6" s="55"/>
      <c r="F6" s="55"/>
      <c r="G6" s="55"/>
      <c r="H6" s="56"/>
      <c r="I6" s="57"/>
    </row>
    <row r="7" spans="2:10" s="200" customFormat="1" ht="14.25" outlineLevel="2" thickTop="1" thickBot="1" x14ac:dyDescent="0.25">
      <c r="B7" s="195" t="s">
        <v>23</v>
      </c>
      <c r="C7" s="196" t="s">
        <v>185</v>
      </c>
      <c r="D7" s="188">
        <v>0</v>
      </c>
      <c r="E7" s="189">
        <v>0</v>
      </c>
      <c r="F7" s="193">
        <v>1</v>
      </c>
      <c r="G7" s="197">
        <v>3</v>
      </c>
      <c r="H7" s="198">
        <v>1</v>
      </c>
      <c r="I7" s="199">
        <f>ROUND((D7*E7*F7*G7*H7),0)</f>
        <v>0</v>
      </c>
      <c r="J7" s="170"/>
    </row>
    <row r="8" spans="2:10" ht="14.25" outlineLevel="1" thickTop="1" thickBot="1" x14ac:dyDescent="0.25">
      <c r="B8" s="53" t="s">
        <v>14</v>
      </c>
      <c r="C8" s="54" t="s">
        <v>24</v>
      </c>
      <c r="D8" s="59"/>
      <c r="E8" s="59"/>
      <c r="F8" s="59"/>
      <c r="G8" s="59"/>
      <c r="H8" s="60"/>
      <c r="I8" s="61"/>
    </row>
    <row r="9" spans="2:10" s="200" customFormat="1" ht="14.25" outlineLevel="2" thickTop="1" thickBot="1" x14ac:dyDescent="0.25">
      <c r="B9" s="195" t="s">
        <v>25</v>
      </c>
      <c r="C9" s="196" t="s">
        <v>186</v>
      </c>
      <c r="D9" s="188">
        <v>0</v>
      </c>
      <c r="E9" s="189">
        <v>0</v>
      </c>
      <c r="F9" s="193">
        <v>0.5</v>
      </c>
      <c r="G9" s="194">
        <v>3</v>
      </c>
      <c r="H9" s="201">
        <v>1</v>
      </c>
      <c r="I9" s="202">
        <f>ROUND((D9*E9*F9*G9*H9),0)</f>
        <v>0</v>
      </c>
      <c r="J9" s="170"/>
    </row>
    <row r="10" spans="2:10" ht="17.25" customHeight="1" thickTop="1" thickBot="1" x14ac:dyDescent="0.25">
      <c r="B10" s="19" t="s">
        <v>26</v>
      </c>
      <c r="C10" s="49" t="s">
        <v>27</v>
      </c>
      <c r="D10" s="62"/>
      <c r="E10" s="62"/>
      <c r="F10" s="62"/>
      <c r="G10" s="62"/>
      <c r="H10" s="63"/>
      <c r="I10" s="64"/>
    </row>
    <row r="11" spans="2:10" ht="14.25" outlineLevel="1" thickTop="1" thickBot="1" x14ac:dyDescent="0.25">
      <c r="B11" s="53" t="s">
        <v>15</v>
      </c>
      <c r="C11" s="54" t="s">
        <v>28</v>
      </c>
      <c r="D11" s="59"/>
      <c r="E11" s="59"/>
      <c r="F11" s="59"/>
      <c r="G11" s="59"/>
      <c r="H11" s="60"/>
      <c r="I11" s="61"/>
    </row>
    <row r="12" spans="2:10" s="200" customFormat="1" ht="20.25" customHeight="1" outlineLevel="2" thickTop="1" x14ac:dyDescent="0.2">
      <c r="B12" s="203" t="s">
        <v>29</v>
      </c>
      <c r="C12" s="204" t="s">
        <v>187</v>
      </c>
      <c r="D12" s="188">
        <v>0</v>
      </c>
      <c r="E12" s="189">
        <v>0</v>
      </c>
      <c r="F12" s="193">
        <v>1</v>
      </c>
      <c r="G12" s="197">
        <v>3</v>
      </c>
      <c r="H12" s="198">
        <v>1</v>
      </c>
      <c r="I12" s="199">
        <f>ROUND((D12*E12*F12*G12*H12),0)</f>
        <v>0</v>
      </c>
      <c r="J12" s="170"/>
    </row>
    <row r="13" spans="2:10" s="200" customFormat="1" ht="17.25" customHeight="1" outlineLevel="2" thickBot="1" x14ac:dyDescent="0.25">
      <c r="B13" s="203" t="s">
        <v>30</v>
      </c>
      <c r="C13" s="204" t="s">
        <v>188</v>
      </c>
      <c r="D13" s="188">
        <v>0</v>
      </c>
      <c r="E13" s="189">
        <v>0</v>
      </c>
      <c r="F13" s="193">
        <v>1</v>
      </c>
      <c r="G13" s="197">
        <v>3</v>
      </c>
      <c r="H13" s="198">
        <v>1</v>
      </c>
      <c r="I13" s="199">
        <f>ROUND((D13*E13*F13*G13*H13),0)</f>
        <v>0</v>
      </c>
      <c r="J13" s="170"/>
    </row>
    <row r="14" spans="2:10" ht="27" thickTop="1" thickBot="1" x14ac:dyDescent="0.25">
      <c r="B14" s="19" t="s">
        <v>31</v>
      </c>
      <c r="C14" s="49" t="s">
        <v>32</v>
      </c>
      <c r="D14" s="62"/>
      <c r="E14" s="62"/>
      <c r="F14" s="62"/>
      <c r="G14" s="67"/>
      <c r="H14" s="68"/>
      <c r="I14" s="64"/>
    </row>
    <row r="15" spans="2:10" ht="14.25" outlineLevel="1" thickTop="1" thickBot="1" x14ac:dyDescent="0.25">
      <c r="B15" s="53" t="s">
        <v>17</v>
      </c>
      <c r="C15" s="54" t="s">
        <v>33</v>
      </c>
      <c r="D15" s="59"/>
      <c r="E15" s="59"/>
      <c r="F15" s="59"/>
      <c r="G15" s="65"/>
      <c r="H15" s="66"/>
      <c r="I15" s="61"/>
    </row>
    <row r="16" spans="2:10" s="211" customFormat="1" ht="27.75" customHeight="1" outlineLevel="2" thickTop="1" thickBot="1" x14ac:dyDescent="0.25">
      <c r="B16" s="72" t="s">
        <v>34</v>
      </c>
      <c r="C16" s="205" t="s">
        <v>189</v>
      </c>
      <c r="D16" s="188">
        <v>0</v>
      </c>
      <c r="E16" s="189">
        <v>0</v>
      </c>
      <c r="F16" s="206">
        <v>1</v>
      </c>
      <c r="G16" s="207">
        <v>3</v>
      </c>
      <c r="H16" s="208">
        <v>1</v>
      </c>
      <c r="I16" s="209">
        <f>ROUND((D16*E16*F16*G16*H16),0)</f>
        <v>0</v>
      </c>
      <c r="J16" s="210"/>
    </row>
    <row r="17" spans="2:10" ht="14.25" thickTop="1" thickBot="1" x14ac:dyDescent="0.25">
      <c r="B17" s="19" t="s">
        <v>35</v>
      </c>
      <c r="C17" s="49" t="s">
        <v>53</v>
      </c>
      <c r="D17" s="62"/>
      <c r="E17" s="62"/>
      <c r="F17" s="62"/>
      <c r="G17" s="62"/>
      <c r="H17" s="63"/>
      <c r="I17" s="64"/>
    </row>
    <row r="18" spans="2:10" s="161" customFormat="1" ht="14.25" outlineLevel="2" thickTop="1" thickBot="1" x14ac:dyDescent="0.25">
      <c r="B18" s="162" t="s">
        <v>16</v>
      </c>
      <c r="C18" s="163" t="s">
        <v>108</v>
      </c>
      <c r="D18" s="165"/>
      <c r="E18" s="165"/>
      <c r="F18" s="165"/>
      <c r="G18" s="167"/>
      <c r="H18" s="168"/>
      <c r="I18" s="166"/>
      <c r="J18" s="170"/>
    </row>
    <row r="19" spans="2:10" s="211" customFormat="1" ht="13.5" outlineLevel="2" thickTop="1" x14ac:dyDescent="0.2">
      <c r="B19" s="72" t="s">
        <v>109</v>
      </c>
      <c r="C19" s="212" t="s">
        <v>54</v>
      </c>
      <c r="D19" s="188">
        <v>0</v>
      </c>
      <c r="E19" s="191">
        <v>0</v>
      </c>
      <c r="F19" s="206">
        <v>0.1</v>
      </c>
      <c r="G19" s="214">
        <v>3</v>
      </c>
      <c r="H19" s="215">
        <v>1</v>
      </c>
      <c r="I19" s="209">
        <f>ROUND((D19*E19*F19*G19*H19),0)</f>
        <v>0</v>
      </c>
      <c r="J19" s="210"/>
    </row>
    <row r="20" spans="2:10" s="211" customFormat="1" outlineLevel="2" x14ac:dyDescent="0.2">
      <c r="B20" s="72" t="s">
        <v>110</v>
      </c>
      <c r="C20" s="212" t="s">
        <v>55</v>
      </c>
      <c r="D20" s="188">
        <v>0</v>
      </c>
      <c r="E20" s="191">
        <v>0</v>
      </c>
      <c r="F20" s="206">
        <v>0.1</v>
      </c>
      <c r="G20" s="214">
        <v>3</v>
      </c>
      <c r="H20" s="215">
        <v>1</v>
      </c>
      <c r="I20" s="209">
        <f>ROUND((D20*E20*F20*G20*H20),0)</f>
        <v>0</v>
      </c>
      <c r="J20" s="210"/>
    </row>
    <row r="21" spans="2:10" s="211" customFormat="1" outlineLevel="2" x14ac:dyDescent="0.2">
      <c r="B21" s="72" t="s">
        <v>111</v>
      </c>
      <c r="C21" s="212" t="s">
        <v>56</v>
      </c>
      <c r="D21" s="188">
        <v>0</v>
      </c>
      <c r="E21" s="191">
        <v>0</v>
      </c>
      <c r="F21" s="206">
        <v>0.1</v>
      </c>
      <c r="G21" s="214">
        <v>3</v>
      </c>
      <c r="H21" s="215">
        <v>1</v>
      </c>
      <c r="I21" s="209">
        <f>ROUND((D21*E21*F21*G21*H21),0)</f>
        <v>0</v>
      </c>
      <c r="J21" s="210"/>
    </row>
    <row r="22" spans="2:10" s="211" customFormat="1" ht="13.5" outlineLevel="2" thickBot="1" x14ac:dyDescent="0.25">
      <c r="B22" s="72" t="s">
        <v>112</v>
      </c>
      <c r="C22" s="212" t="s">
        <v>57</v>
      </c>
      <c r="D22" s="188">
        <v>0</v>
      </c>
      <c r="E22" s="191">
        <v>0</v>
      </c>
      <c r="F22" s="206">
        <v>0.1</v>
      </c>
      <c r="G22" s="214">
        <v>3</v>
      </c>
      <c r="H22" s="215">
        <v>1</v>
      </c>
      <c r="I22" s="209">
        <f>ROUND((D22*E22*F22*G22*H22),0)</f>
        <v>0</v>
      </c>
      <c r="J22" s="210"/>
    </row>
    <row r="23" spans="2:10" s="161" customFormat="1" ht="14.25" outlineLevel="2" thickTop="1" thickBot="1" x14ac:dyDescent="0.25">
      <c r="B23" s="162" t="s">
        <v>18</v>
      </c>
      <c r="C23" s="163" t="s">
        <v>113</v>
      </c>
      <c r="D23" s="165"/>
      <c r="E23" s="165"/>
      <c r="F23" s="165"/>
      <c r="G23" s="167"/>
      <c r="H23" s="168"/>
      <c r="I23" s="166"/>
      <c r="J23" s="170"/>
    </row>
    <row r="24" spans="2:10" s="211" customFormat="1" ht="36.75" outlineLevel="2" thickTop="1" x14ac:dyDescent="0.2">
      <c r="B24" s="72" t="s">
        <v>114</v>
      </c>
      <c r="C24" s="212" t="s">
        <v>97</v>
      </c>
      <c r="D24" s="188">
        <v>0</v>
      </c>
      <c r="E24" s="213"/>
      <c r="F24" s="206"/>
      <c r="G24" s="214">
        <v>3</v>
      </c>
      <c r="H24" s="215"/>
      <c r="I24" s="209">
        <f>+D24*G24</f>
        <v>0</v>
      </c>
      <c r="J24" s="210"/>
    </row>
    <row r="25" spans="2:10" s="211" customFormat="1" outlineLevel="2" x14ac:dyDescent="0.2">
      <c r="B25" s="72" t="s">
        <v>116</v>
      </c>
      <c r="C25" s="216" t="s">
        <v>115</v>
      </c>
      <c r="D25" s="192">
        <v>0</v>
      </c>
      <c r="E25" s="217"/>
      <c r="F25" s="218">
        <v>1</v>
      </c>
      <c r="G25" s="219">
        <v>3</v>
      </c>
      <c r="H25" s="219">
        <v>1</v>
      </c>
      <c r="I25" s="220">
        <f>ROUND((D25*F25*G25),0)</f>
        <v>0</v>
      </c>
      <c r="J25" s="210"/>
    </row>
    <row r="26" spans="2:10" s="211" customFormat="1" outlineLevel="2" x14ac:dyDescent="0.2">
      <c r="B26" s="72" t="s">
        <v>118</v>
      </c>
      <c r="C26" s="212" t="s">
        <v>117</v>
      </c>
      <c r="D26" s="188">
        <v>0</v>
      </c>
      <c r="E26" s="213"/>
      <c r="F26" s="206">
        <v>1</v>
      </c>
      <c r="G26" s="214">
        <v>3</v>
      </c>
      <c r="H26" s="215">
        <v>2</v>
      </c>
      <c r="I26" s="209">
        <f>+D26*F26*G26*H26</f>
        <v>0</v>
      </c>
      <c r="J26" s="210"/>
    </row>
    <row r="27" spans="2:10" s="211" customFormat="1" ht="36" outlineLevel="2" x14ac:dyDescent="0.2">
      <c r="B27" s="72" t="s">
        <v>120</v>
      </c>
      <c r="C27" s="212" t="s">
        <v>119</v>
      </c>
      <c r="D27" s="188">
        <v>0</v>
      </c>
      <c r="E27" s="213"/>
      <c r="F27" s="206"/>
      <c r="G27" s="214">
        <v>3</v>
      </c>
      <c r="H27" s="214">
        <v>2</v>
      </c>
      <c r="I27" s="209">
        <f>+D27*G27*H27</f>
        <v>0</v>
      </c>
      <c r="J27" s="210"/>
    </row>
    <row r="28" spans="2:10" s="161" customFormat="1" ht="24.75" outlineLevel="2" thickBot="1" x14ac:dyDescent="0.25">
      <c r="B28" s="155" t="s">
        <v>125</v>
      </c>
      <c r="C28" s="164" t="s">
        <v>121</v>
      </c>
      <c r="D28" s="156">
        <v>0</v>
      </c>
      <c r="E28" s="157"/>
      <c r="F28" s="158"/>
      <c r="G28" s="159"/>
      <c r="H28" s="169">
        <v>0</v>
      </c>
      <c r="I28" s="160">
        <f>+D28*H28</f>
        <v>0</v>
      </c>
      <c r="J28" s="170"/>
    </row>
    <row r="29" spans="2:10" ht="14.25" thickTop="1" thickBot="1" x14ac:dyDescent="0.25">
      <c r="B29" s="130">
        <v>5</v>
      </c>
      <c r="C29" s="140" t="s">
        <v>100</v>
      </c>
      <c r="D29" s="141"/>
      <c r="E29" s="141"/>
      <c r="F29" s="141"/>
      <c r="G29" s="141"/>
      <c r="H29" s="142"/>
      <c r="I29" s="143"/>
    </row>
    <row r="30" spans="2:10" s="25" customFormat="1" ht="14.25" outlineLevel="3" thickTop="1" thickBot="1" x14ac:dyDescent="0.25">
      <c r="B30" s="221">
        <v>5.0999999999999996</v>
      </c>
      <c r="C30" s="212" t="s">
        <v>101</v>
      </c>
      <c r="D30" s="188">
        <v>0</v>
      </c>
      <c r="E30" s="213"/>
      <c r="F30" s="206"/>
      <c r="G30" s="214"/>
      <c r="H30" s="215">
        <v>1</v>
      </c>
      <c r="I30" s="209">
        <f>+H30*D30</f>
        <v>0</v>
      </c>
      <c r="J30" s="58"/>
    </row>
    <row r="31" spans="2:10" ht="14.25" thickTop="1" thickBot="1" x14ac:dyDescent="0.25">
      <c r="B31" s="130">
        <v>6</v>
      </c>
      <c r="C31" s="140" t="s">
        <v>36</v>
      </c>
      <c r="D31" s="141"/>
      <c r="E31" s="141"/>
      <c r="F31" s="141"/>
      <c r="G31" s="141"/>
      <c r="H31" s="142"/>
      <c r="I31" s="143"/>
    </row>
    <row r="32" spans="2:10" ht="22.5" customHeight="1" outlineLevel="1" thickTop="1" thickBot="1" x14ac:dyDescent="0.25">
      <c r="B32" s="221">
        <v>6.1</v>
      </c>
      <c r="C32" s="222" t="s">
        <v>41</v>
      </c>
      <c r="D32" s="223"/>
      <c r="E32" s="223"/>
      <c r="F32" s="224"/>
      <c r="G32" s="223"/>
      <c r="H32" s="225"/>
      <c r="I32" s="190">
        <v>0</v>
      </c>
    </row>
    <row r="33" spans="1:13" ht="14.25" thickTop="1" thickBot="1" x14ac:dyDescent="0.25">
      <c r="B33" s="132"/>
      <c r="C33" s="144" t="s">
        <v>58</v>
      </c>
      <c r="D33" s="145"/>
      <c r="E33" s="145"/>
      <c r="F33" s="145"/>
      <c r="G33" s="145"/>
      <c r="H33" s="146"/>
      <c r="I33" s="137">
        <f>ROUND(SUM(I7:I32),0)</f>
        <v>0</v>
      </c>
    </row>
    <row r="34" spans="1:13" ht="14.25" thickTop="1" thickBot="1" x14ac:dyDescent="0.25">
      <c r="B34" s="139"/>
      <c r="C34" s="139"/>
      <c r="D34" s="139"/>
      <c r="E34" s="139"/>
      <c r="F34" s="139"/>
      <c r="G34" s="139"/>
      <c r="H34" s="139"/>
      <c r="I34" s="138"/>
    </row>
    <row r="35" spans="1:13" ht="14.25" thickTop="1" thickBot="1" x14ac:dyDescent="0.25">
      <c r="B35" s="133"/>
      <c r="C35" s="147" t="s">
        <v>59</v>
      </c>
      <c r="D35" s="148"/>
      <c r="E35" s="148"/>
      <c r="F35" s="148"/>
      <c r="G35" s="148"/>
      <c r="H35" s="149"/>
      <c r="I35" s="150">
        <f>+'Formulario economico'!G81</f>
        <v>0</v>
      </c>
    </row>
    <row r="36" spans="1:13" s="25" customFormat="1" ht="13.5" outlineLevel="2" thickTop="1" x14ac:dyDescent="0.2">
      <c r="B36" s="131"/>
      <c r="C36" s="151" t="s">
        <v>37</v>
      </c>
      <c r="D36" s="134"/>
      <c r="E36" s="135"/>
      <c r="F36" s="136"/>
      <c r="G36" s="152" t="e">
        <f>ROUND(I33/I35,4)</f>
        <v>#DIV/0!</v>
      </c>
      <c r="H36" s="153" t="s">
        <v>60</v>
      </c>
      <c r="I36" s="154" t="e">
        <f>ROUND(I35*G36,0)</f>
        <v>#DIV/0!</v>
      </c>
      <c r="J36" s="58"/>
    </row>
    <row r="37" spans="1:13" s="25" customFormat="1" outlineLevel="2" x14ac:dyDescent="0.2">
      <c r="B37" s="72"/>
      <c r="C37" s="73" t="s">
        <v>38</v>
      </c>
      <c r="D37" s="74"/>
      <c r="E37" s="75"/>
      <c r="F37" s="76"/>
      <c r="G37" s="76">
        <v>0</v>
      </c>
      <c r="H37" s="77" t="s">
        <v>61</v>
      </c>
      <c r="I37" s="78">
        <f>ROUND(I35*G37,0)</f>
        <v>0</v>
      </c>
      <c r="J37" s="58"/>
    </row>
    <row r="38" spans="1:13" s="25" customFormat="1" outlineLevel="2" x14ac:dyDescent="0.2">
      <c r="B38" s="20"/>
      <c r="C38" s="69" t="s">
        <v>39</v>
      </c>
      <c r="D38" s="21"/>
      <c r="E38" s="22"/>
      <c r="F38" s="23"/>
      <c r="G38" s="23">
        <v>0</v>
      </c>
      <c r="H38" s="70" t="s">
        <v>62</v>
      </c>
      <c r="I38" s="71">
        <f>ROUND(I35*G38,0)</f>
        <v>0</v>
      </c>
      <c r="J38" s="58"/>
    </row>
    <row r="39" spans="1:13" ht="13.5" thickBot="1" x14ac:dyDescent="0.25">
      <c r="B39" s="79"/>
      <c r="C39" s="80" t="s">
        <v>63</v>
      </c>
      <c r="D39" s="81"/>
      <c r="E39" s="81"/>
      <c r="F39" s="81"/>
      <c r="G39" s="24"/>
      <c r="H39" s="82"/>
      <c r="I39" s="83" t="e">
        <f>+I36+I37+I38</f>
        <v>#DIV/0!</v>
      </c>
    </row>
    <row r="40" spans="1:13" ht="14.25" customHeight="1" thickTop="1" thickBot="1" x14ac:dyDescent="0.25">
      <c r="B40" s="289" t="s">
        <v>40</v>
      </c>
      <c r="C40" s="290"/>
      <c r="D40" s="290"/>
      <c r="E40" s="290"/>
      <c r="F40" s="291"/>
      <c r="G40" s="84" t="e">
        <f>+G36+G37+G38</f>
        <v>#DIV/0!</v>
      </c>
      <c r="H40" s="85"/>
      <c r="I40" s="86"/>
    </row>
    <row r="41" spans="1:13" ht="13.5" thickTop="1" x14ac:dyDescent="0.2"/>
    <row r="44" spans="1:13" s="5" customFormat="1" ht="16.5" thickBot="1" x14ac:dyDescent="0.25">
      <c r="A44" s="95"/>
      <c r="B44" s="8" t="s">
        <v>10</v>
      </c>
      <c r="C44" s="7"/>
      <c r="D44" s="6"/>
      <c r="E44" s="6"/>
      <c r="F44" s="6"/>
      <c r="H44" s="9"/>
      <c r="I44"/>
      <c r="J44"/>
      <c r="K44"/>
      <c r="L44"/>
      <c r="M44"/>
    </row>
    <row r="45" spans="1:13" customFormat="1" ht="11.25" customHeight="1" thickTop="1" x14ac:dyDescent="0.2">
      <c r="A45" s="9"/>
      <c r="B45" s="254" t="s">
        <v>183</v>
      </c>
      <c r="C45" s="255"/>
      <c r="D45" s="255"/>
      <c r="E45" s="255"/>
      <c r="F45" s="255"/>
      <c r="G45" s="256"/>
      <c r="H45" s="9"/>
    </row>
    <row r="46" spans="1:13" customFormat="1" ht="5.25" hidden="1" customHeight="1" x14ac:dyDescent="0.2">
      <c r="A46" s="9"/>
      <c r="B46" s="257"/>
      <c r="C46" s="258"/>
      <c r="D46" s="258"/>
      <c r="E46" s="258"/>
      <c r="F46" s="258"/>
      <c r="G46" s="259"/>
      <c r="H46" s="9"/>
    </row>
    <row r="47" spans="1:13" customFormat="1" ht="12.75" hidden="1" customHeight="1" x14ac:dyDescent="0.2">
      <c r="A47" s="9"/>
      <c r="B47" s="257"/>
      <c r="C47" s="258"/>
      <c r="D47" s="258"/>
      <c r="E47" s="258"/>
      <c r="F47" s="258"/>
      <c r="G47" s="259"/>
      <c r="H47" s="9"/>
    </row>
    <row r="48" spans="1:13" customFormat="1" ht="12.75" hidden="1" customHeight="1" x14ac:dyDescent="0.2">
      <c r="A48" s="9"/>
      <c r="B48" s="257"/>
      <c r="C48" s="258"/>
      <c r="D48" s="258"/>
      <c r="E48" s="258"/>
      <c r="F48" s="258"/>
      <c r="G48" s="259"/>
      <c r="H48" s="9"/>
    </row>
    <row r="49" spans="1:8" customFormat="1" ht="0.75" hidden="1" customHeight="1" x14ac:dyDescent="0.2">
      <c r="A49" s="9"/>
      <c r="B49" s="257"/>
      <c r="C49" s="258"/>
      <c r="D49" s="258"/>
      <c r="E49" s="258"/>
      <c r="F49" s="258"/>
      <c r="G49" s="259"/>
      <c r="H49" s="9"/>
    </row>
    <row r="50" spans="1:8" customFormat="1" x14ac:dyDescent="0.2">
      <c r="A50" s="9"/>
      <c r="B50" s="257"/>
      <c r="C50" s="258"/>
      <c r="D50" s="258"/>
      <c r="E50" s="258"/>
      <c r="F50" s="258"/>
      <c r="G50" s="259"/>
      <c r="H50" s="9"/>
    </row>
    <row r="51" spans="1:8" customFormat="1" ht="4.5" customHeight="1" x14ac:dyDescent="0.2">
      <c r="A51" s="9"/>
      <c r="B51" s="257"/>
      <c r="C51" s="258"/>
      <c r="D51" s="258"/>
      <c r="E51" s="258"/>
      <c r="F51" s="258"/>
      <c r="G51" s="259"/>
      <c r="H51" s="9"/>
    </row>
    <row r="52" spans="1:8" customFormat="1" ht="12.75" hidden="1" customHeight="1" x14ac:dyDescent="0.2">
      <c r="A52" s="9"/>
      <c r="B52" s="257"/>
      <c r="C52" s="258"/>
      <c r="D52" s="258"/>
      <c r="E52" s="258"/>
      <c r="F52" s="258"/>
      <c r="G52" s="259"/>
      <c r="H52" s="9"/>
    </row>
    <row r="53" spans="1:8" customFormat="1" ht="4.5" customHeight="1" thickBot="1" x14ac:dyDescent="0.25">
      <c r="A53" s="9"/>
      <c r="B53" s="260"/>
      <c r="C53" s="261"/>
      <c r="D53" s="261"/>
      <c r="E53" s="261"/>
      <c r="F53" s="261"/>
      <c r="G53" s="262"/>
      <c r="H53" s="9"/>
    </row>
    <row r="54" spans="1:8" ht="13.5" thickTop="1" x14ac:dyDescent="0.2"/>
  </sheetData>
  <mergeCells count="4">
    <mergeCell ref="B3:C3"/>
    <mergeCell ref="D3:I3"/>
    <mergeCell ref="B40:F40"/>
    <mergeCell ref="B45:G53"/>
  </mergeCells>
  <pageMargins left="0.70866141732283472" right="0.70866141732283472" top="0.74803149606299213" bottom="0.74803149606299213" header="0.31496062992125984" footer="0.31496062992125984"/>
  <pageSetup scale="7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Formulario economico</vt:lpstr>
      <vt:lpstr>Analisis A.I.U.</vt:lpstr>
      <vt:lpstr>'Analisis A.I.U.'!Área_de_impresión</vt:lpstr>
      <vt:lpstr>'Formulario economico'!Área_de_impresión</vt:lpstr>
      <vt:lpstr>'Analisis A.I.U.'!Títulos_a_imprimir</vt:lpstr>
    </vt:vector>
  </TitlesOfParts>
  <Company>San Blas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creator>Alberto Arango</dc:creator>
  <cp:lastModifiedBy>Marleny.Jimenez</cp:lastModifiedBy>
  <cp:lastPrinted>2018-08-22T19:32:51Z</cp:lastPrinted>
  <dcterms:created xsi:type="dcterms:W3CDTF">2004-10-29T11:46:07Z</dcterms:created>
  <dcterms:modified xsi:type="dcterms:W3CDTF">2018-08-22T21:27:56Z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-86835653</vt:i4>
  </property>
  <property fmtid="{D5CDD505-2E9C-101B-9397-08002B2CF9AE}" pid="3" name="_EmailSubject">
    <vt:lpwstr>información EDU</vt:lpwstr>
  </property>
  <property fmtid="{D5CDD505-2E9C-101B-9397-08002B2CF9AE}" pid="4" name="_AuthorEmail">
    <vt:lpwstr>gabriel.cardona@medellin.gov.co</vt:lpwstr>
  </property>
  <property fmtid="{D5CDD505-2E9C-101B-9397-08002B2CF9AE}" pid="5" name="_AuthorEmailDisplayName">
    <vt:lpwstr>Gabriel Jaime Cardona Londoño</vt:lpwstr>
  </property>
  <property fmtid="{D5CDD505-2E9C-101B-9397-08002B2CF9AE}" pid="6" name="_ReviewingToolsShownOnce">
    <vt:lpwstr/>
  </property>
</Properties>
</file>