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1007697986\OneDrive - Universidad de Antioquia\TRANSPORTE DE PERSONAS Y BIENES\02. CONTRATACIÓN\CONTRATOS VIGENTES\08. VA-DSL-101-2023 Camion\02. Estudio previo\"/>
    </mc:Choice>
  </mc:AlternateContent>
  <xr:revisionPtr revIDLastSave="0" documentId="6_{320BF3C9-BC80-4713-9FBE-EC4EA7B6EDA5}" xr6:coauthVersionLast="36" xr6:coauthVersionMax="47" xr10:uidLastSave="{00000000-0000-0000-0000-000000000000}"/>
  <bookViews>
    <workbookView xWindow="-120" yWindow="-120" windowWidth="21840" windowHeight="13140" xr2:uid="{00000000-000D-0000-FFFF-FFFF00000000}"/>
  </bookViews>
  <sheets>
    <sheet name="Matriz de Riesgos" sheetId="1" r:id="rId1"/>
  </sheets>
  <definedNames>
    <definedName name="_xlnm.Print_Area" localSheetId="0">'Matriz de Riesgos'!$A$1:$Q$14</definedName>
    <definedName name="_xlnm.Print_Titles" localSheetId="0">'Matriz de Riesgos'!$1:$3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L6" i="1" s="1"/>
  <c r="J6" i="1" l="1"/>
  <c r="K6" i="1"/>
  <c r="I13" i="1" l="1"/>
  <c r="L13" i="1" s="1"/>
  <c r="J13" i="1" l="1"/>
  <c r="K13" i="1"/>
  <c r="I12" i="1" l="1"/>
  <c r="L12" i="1" s="1"/>
  <c r="I10" i="1"/>
  <c r="L10" i="1" s="1"/>
  <c r="J12" i="1" l="1"/>
  <c r="K12" i="1"/>
  <c r="J10" i="1"/>
  <c r="K10" i="1"/>
  <c r="M8" i="1"/>
  <c r="H80" i="1"/>
  <c r="I80" i="1" s="1"/>
  <c r="H79" i="1"/>
  <c r="I79" i="1" s="1"/>
  <c r="H78" i="1"/>
  <c r="I78" i="1" s="1"/>
  <c r="H77" i="1"/>
  <c r="I77" i="1" s="1"/>
  <c r="H76" i="1"/>
  <c r="I76" i="1" s="1"/>
  <c r="H75" i="1"/>
  <c r="I75" i="1" s="1"/>
  <c r="H74" i="1"/>
  <c r="I74" i="1" s="1"/>
  <c r="H73" i="1"/>
  <c r="I73" i="1" s="1"/>
  <c r="M9" i="1" s="1"/>
  <c r="H72" i="1"/>
  <c r="I72" i="1" s="1"/>
  <c r="K64" i="1"/>
  <c r="I64" i="1"/>
  <c r="G64" i="1"/>
  <c r="K63" i="1"/>
  <c r="I63" i="1"/>
  <c r="G63" i="1"/>
  <c r="K62" i="1"/>
  <c r="I62" i="1"/>
  <c r="G62" i="1"/>
  <c r="I14" i="1"/>
  <c r="J14" i="1" s="1"/>
  <c r="I9" i="1"/>
  <c r="K9" i="1" s="1"/>
  <c r="I8" i="1"/>
  <c r="K8" i="1" s="1"/>
  <c r="I7" i="1"/>
  <c r="K7" i="1" s="1"/>
  <c r="I5" i="1"/>
  <c r="K5" i="1" s="1"/>
  <c r="I4" i="1"/>
  <c r="L4" i="1" s="1"/>
  <c r="M4" i="1" l="1"/>
  <c r="M6" i="1"/>
  <c r="M14" i="1"/>
  <c r="M13" i="1"/>
  <c r="K14" i="1"/>
  <c r="L14" i="1"/>
  <c r="M10" i="1"/>
  <c r="M12" i="1"/>
  <c r="L5" i="1"/>
  <c r="M5" i="1"/>
  <c r="L7" i="1"/>
  <c r="M7" i="1"/>
  <c r="J9" i="1"/>
  <c r="J7" i="1"/>
  <c r="J8" i="1"/>
  <c r="L9" i="1"/>
  <c r="K4" i="1"/>
  <c r="J5" i="1"/>
  <c r="L8" i="1"/>
  <c r="J4" i="1"/>
  <c r="O4" i="1" l="1"/>
  <c r="P4" i="1" l="1"/>
  <c r="Q4" i="1" s="1"/>
  <c r="Q54" i="1" l="1"/>
</calcChain>
</file>

<file path=xl/sharedStrings.xml><?xml version="1.0" encoding="utf-8"?>
<sst xmlns="http://schemas.openxmlformats.org/spreadsheetml/2006/main" count="125" uniqueCount="85">
  <si>
    <t>CLASE DE RIESGO</t>
  </si>
  <si>
    <t xml:space="preserve">ESTIMACIÓN DE RIESGOS </t>
  </si>
  <si>
    <t>No.</t>
  </si>
  <si>
    <t>CONTRATISTA</t>
  </si>
  <si>
    <t>UDEA</t>
  </si>
  <si>
    <t>PROBABILIDAD DE OCURRENCIA</t>
  </si>
  <si>
    <t>IMPACTO</t>
  </si>
  <si>
    <t>PRODUCTO</t>
  </si>
  <si>
    <t>VALORACION Ó NIVEL DE RIESGO (%)</t>
  </si>
  <si>
    <t>RESULTADO</t>
  </si>
  <si>
    <t>TOLERANCIA</t>
  </si>
  <si>
    <t>TRATAMIENTO</t>
  </si>
  <si>
    <t>ACCIONES DE MITIGACIÓN</t>
  </si>
  <si>
    <t>PROMEDIO (%)</t>
  </si>
  <si>
    <t>PONDERACION POR CLASE</t>
  </si>
  <si>
    <t>ESTIMACION DEL RIESGO POR CLASE (%)</t>
  </si>
  <si>
    <t>X</t>
  </si>
  <si>
    <t>PORCENTAJE DE ESTIMACIÓN DEL RIESGO</t>
  </si>
  <si>
    <t>PORCENTAJE DE ESTIMACION DEL RIESGO</t>
  </si>
  <si>
    <t>PROBABILIDAD</t>
  </si>
  <si>
    <t>ALTA</t>
  </si>
  <si>
    <t>MEDIA</t>
  </si>
  <si>
    <t>BAJA</t>
  </si>
  <si>
    <t>VALORACION</t>
  </si>
  <si>
    <t>BAJO</t>
  </si>
  <si>
    <t>MEDIO</t>
  </si>
  <si>
    <t>ALTO</t>
  </si>
  <si>
    <t>COMBINACIONES</t>
  </si>
  <si>
    <t>NIVEL DE RIESGO</t>
  </si>
  <si>
    <t xml:space="preserve">ACEPTABLE </t>
  </si>
  <si>
    <t>ASUMIR EL RIESGO</t>
  </si>
  <si>
    <t>TOLERABLE</t>
  </si>
  <si>
    <t>PROTEGER O MITIGAR EL RIESGO                                                       COMPARTIR O TRANSFERIR EL RIESGO</t>
  </si>
  <si>
    <t>PREVENIR EL RIESGO</t>
  </si>
  <si>
    <t>MODERADO</t>
  </si>
  <si>
    <t>PREVENIR EL RIESGO                                                                          PROTEGER O MITIGAR EL RIESGO                                                           COMPARTIR O TRANSFERIR EL RIESGO</t>
  </si>
  <si>
    <t>PROTEGER O MITIGAR EL RIESGO                                                     COMPARTIR O TRANSFERIR EL RIESGO</t>
  </si>
  <si>
    <t>IMPORTANTE</t>
  </si>
  <si>
    <t>PREVENIR EL RIESGO                                                                             PROTEGER O MITIGAR EL RIESGO                                                       COMPARTIR O TRANSFERIR EL RIESGO</t>
  </si>
  <si>
    <t>EVITAR EL RIESGO                                                                                    PREVENIR EL RIESGO                                                                          PROTEGER O MITIGAR EL RIESGO                                                  COMPARTIR O TRANSFERIR EL RIESGO</t>
  </si>
  <si>
    <t>INACEPTABLE</t>
  </si>
  <si>
    <t>EVITAR EL RIESGO                                                                                 PREVENIR EL RIESGO                                                                             PROTEGER O MITIGAR EL RIESGO                                                  COMPARTIR O TRANSFERIR EL RIESGO</t>
  </si>
  <si>
    <t>TIPIFICACIÓN DEL RIESGO</t>
  </si>
  <si>
    <t>ASIGNACIÓN RESPONSABLE DEL RIESGO</t>
  </si>
  <si>
    <t xml:space="preserve">DESCRIPCIÓN  </t>
  </si>
  <si>
    <t>ASEGURADORA</t>
  </si>
  <si>
    <t>1. ESTRATÉGICO</t>
  </si>
  <si>
    <t>1.1</t>
  </si>
  <si>
    <t>2. FINANCIEROS</t>
  </si>
  <si>
    <t>2.1</t>
  </si>
  <si>
    <t>Cambie las destinación uso para los recursos de recuperación de IVA o se disminuyan los mismos</t>
  </si>
  <si>
    <t xml:space="preserve">No disponer del presupuesto para ejecutar el contrato </t>
  </si>
  <si>
    <t>2.2</t>
  </si>
  <si>
    <t>3. OPERACIONAL</t>
  </si>
  <si>
    <t>3.1</t>
  </si>
  <si>
    <t>Inadecuadas especificaciones técnicas de los vehículos</t>
  </si>
  <si>
    <t>El proceso de Transporte cuenta con un mecánico que revisa las Condiciones Técnicas Obligatorias de los vehículo. Para realizar una compra adecuada</t>
  </si>
  <si>
    <t>3.2</t>
  </si>
  <si>
    <t>3.3</t>
  </si>
  <si>
    <t>No provisión de repuestos: Por ser unos vehículos que se han comprado con todas las especificaciones técnicas solicitadas y ser de último modelo y completamente nuevos, no deben presentar fallas, pero como son máquinas  pueden presentar inconvenientes  en la prestación del servicio, el proveedor  por su parte puede no tener los repuestos y accesorios necesarios para solucionar el inconveniente presentado al vehículo  de forma oportuna</t>
  </si>
  <si>
    <t>3.4</t>
  </si>
  <si>
    <t>4. LEGALES Y DE CUMPLIMIENTO</t>
  </si>
  <si>
    <t>4.1</t>
  </si>
  <si>
    <t xml:space="preserve">No entrega de los vehículos en los tiempos pactados por causa imputable al contratista: Se hizo un estudio de mercado en el que se evidencia el tiempo promedio para el ensamble de los vehículos, por lo que se tienen estimados los tiempos máximos de entrega y son estos los que se solicitan en la invitación a cotizar, el impacto sería bajo dado que se cuenta con otras alternativas para la prestación del servicio </t>
  </si>
  <si>
    <t>4.2</t>
  </si>
  <si>
    <t>5. RIESGOS DE CORRUPCIÓN</t>
  </si>
  <si>
    <t>5.1</t>
  </si>
  <si>
    <t xml:space="preserve">Incumplimiento al objeto 6 de Plan de Desarrollo Institucional: Mejorar la infraestructura física de la Universidad en respuesta a las necesidades académicas y administrativas, las condiciones particulares de la comunidad universitaria y las políticas de responsabilidad social y ambiental </t>
  </si>
  <si>
    <t>En caso de no renovar oportunamente el parque automotor, contar con contratos de Transporte Automotor Especial para atender oportunamente las necesidades de la Institución.
Para mantener los vehículos nuevos en óptimas condiciones, se deberá disponer de los contratos de mantenimientos.
Contar con una flota propia, siempre nos va a permitir como entidad conocer los detalles del costo del servicio, y así realizar mejores contrataciones e interventorías</t>
  </si>
  <si>
    <t>Verificación del precupuesto en el centro gestor de la Reposición del Parque Automotor.
Cumplir con los procesos contractuales que tiene la Institución
Capacitar a los interventores y ordenadores de gasto</t>
  </si>
  <si>
    <t>Los recursos para el proyecto en un gran porcentaje son de recuperación de IVA, si se diera modificación de la normatividad nacional frente a la recuperación del IVA, el proyecto no se podría financiar hasta que se tengan obras fuentes de financiación. Buscar otras fuentes de financiación, como puede ser recursos de las dependencias o terceros (Fundación Universidad de Antioquia)</t>
  </si>
  <si>
    <t>No cumpla con especificaciones técnicas requeridas: El proveedor no estudia adecuadamente las condiciones técnicas básicas exigidas en la invitación a cotizar, conllevando a realizar nuevamente la invitación</t>
  </si>
  <si>
    <t>La Universidad realiza un estudio de mercado a detalle para conocer las característica técnicas que existen en el mercado, y así analizar que vehículos son adecuados dependiendo la labor de la Institución.
El PROPONENTE, debe Incluir en el grupo de evaluadores de las propuestas a personal técnico experto en el tema y que analice las condiciones técnicas de la invitación.</t>
  </si>
  <si>
    <t xml:space="preserve">Funcionamiento defectuoso de los vehículos: Al tener unos automotores que estén parados, este ocasiona que la Universidad tenga que subcontratar la prestación del servicio con terceros, lo cual puede generar detrimento patrimonial. </t>
  </si>
  <si>
    <r>
      <t>Solicitar en la invitación la</t>
    </r>
    <r>
      <rPr>
        <b/>
        <u/>
        <sz val="10"/>
        <rFont val="Arial Narrow"/>
        <family val="2"/>
      </rPr>
      <t xml:space="preserve"> Póliza de cumplimiento</t>
    </r>
  </si>
  <si>
    <t>Los vehículos que entrega no cumplen con las especificaciones técnicas contratadas</t>
  </si>
  <si>
    <t>Celebración indebida de contratos</t>
  </si>
  <si>
    <t xml:space="preserve">Realizar jornadas de capacitación y acompañamiento a las unidades en los procesos de contratación.
Dar conocer a los servidores públicos el documento "Referente Ético Universidad de Antioquia" versión 2014
Realizar Chequeos cruzados con apoyo de la Auditoría Institucional </t>
  </si>
  <si>
    <t>ANEXO 2-MATRIZ DE RIESGO</t>
  </si>
  <si>
    <r>
      <t>Exigir al contratista la</t>
    </r>
    <r>
      <rPr>
        <b/>
        <sz val="10"/>
        <rFont val="Arial Narrow"/>
        <family val="2"/>
      </rPr>
      <t xml:space="preserve"> </t>
    </r>
    <r>
      <rPr>
        <b/>
        <u/>
        <sz val="10"/>
        <rFont val="Arial Narrow"/>
        <family val="2"/>
      </rPr>
      <t>Póliza de provisión de repuestos y accesorios</t>
    </r>
  </si>
  <si>
    <t>Aumento en el siniestro durante el funcionamiento del vehículo</t>
  </si>
  <si>
    <t xml:space="preserve">Planear y llevar a cabo el Plan Estratégico de Seguridad Vial, Resolución 20223040040595, 12 de julio de 2022
Conductor con permisos y autorizaciones en regla
Revisar los vehículos antes de su uso
Programa de mantenimiento de los vehículos
Características de carga y altura máxima del vehículo y velocidad máxima claramente indicadas en él, y conocidas y respetadas por el conductor.
Se prohíbe el transporte de personas en vehículos destinados al transporte de mercancías
Velocidad adecuada a las vías de circulación y a las condiciones de la empresa.
Zonas de circulación de vehículos señalizadas y claramente separadas de las de tránsito de personas
Respeto por el conductor del Código de Circulación
Circulación de las carretillas elevadoras con las uñas de la horquilla lo más pegadas al suelo posible, su carga no debe superar la vista del conductor
Disponer los vehículos de elementos de seguridad (indicadores de marcha atrás, bocinas, frenos, etc.)
Habilitar zonas de estacionamiento y repostaje </t>
  </si>
  <si>
    <t>3.5</t>
  </si>
  <si>
    <r>
      <t>Solicitar en la invitación la</t>
    </r>
    <r>
      <rPr>
        <b/>
        <u/>
        <sz val="10"/>
        <rFont val="Arial Narrow"/>
        <family val="2"/>
      </rPr>
      <t xml:space="preserve"> Póliza de cumplimiento</t>
    </r>
    <r>
      <rPr>
        <sz val="10"/>
        <rFont val="Arial Narrow"/>
        <family val="2"/>
      </rPr>
      <t xml:space="preserve">
Durante el funcionamiento del vehículos, la UdeA debe velar por tener contratos para el mantenimiento preventivo y correctivo de los mismos, además cuando se encentren en viaje, se debe contar </t>
    </r>
    <r>
      <rPr>
        <b/>
        <u/>
        <sz val="10"/>
        <rFont val="Arial Narrow"/>
        <family val="2"/>
      </rPr>
      <t>con la póliza todo riesgo (la cual incluye póliza civil extracontractual), póliza de mercancia.</t>
    </r>
  </si>
  <si>
    <r>
      <t xml:space="preserve">Solicitar en la invitación la Póliza de </t>
    </r>
    <r>
      <rPr>
        <b/>
        <sz val="10"/>
        <rFont val="Arial Narrow"/>
        <family val="2"/>
      </rPr>
      <t>cumplimiento y Amparo de provisión de Repuestos y accesorios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</si>
</sst>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b/>
      <i/>
      <sz val="10"/>
      <color theme="1"/>
      <name val="Arial"/>
      <family val="2"/>
    </font>
    <font>
      <b/>
      <sz val="10"/>
      <name val="Arial"/>
      <family val="2"/>
    </font>
    <font>
      <b/>
      <sz val="10"/>
      <name val="Arial Narrow"/>
      <family val="2"/>
    </font>
    <font>
      <sz val="10"/>
      <name val="Arial Narrow"/>
      <family val="2"/>
    </font>
    <font>
      <b/>
      <u/>
      <sz val="10"/>
      <name val="Arial Narrow"/>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9"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1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0" xfId="0" applyFont="1" applyFill="1" applyAlignment="1">
      <alignment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0" fontId="7" fillId="2" borderId="2" xfId="0" applyFont="1" applyFill="1" applyBorder="1" applyAlignment="1">
      <alignment vertical="center" wrapText="1"/>
    </xf>
    <xf numFmtId="10" fontId="5"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9" fontId="5"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textRotation="90"/>
    </xf>
    <xf numFmtId="0" fontId="2" fillId="2" borderId="6" xfId="0" applyFont="1" applyFill="1" applyBorder="1" applyAlignment="1">
      <alignment horizontal="center" vertical="center" textRotation="90"/>
    </xf>
    <xf numFmtId="0" fontId="2" fillId="2" borderId="0" xfId="0" applyFont="1" applyFill="1" applyAlignment="1">
      <alignment horizontal="left" vertical="center" wrapText="1"/>
    </xf>
    <xf numFmtId="0" fontId="2" fillId="2" borderId="8" xfId="0" applyFont="1" applyFill="1" applyBorder="1" applyAlignment="1">
      <alignment horizontal="center" vertical="center" textRotation="90"/>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3"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5" xfId="0" applyFont="1" applyFill="1" applyBorder="1" applyAlignment="1">
      <alignment horizontal="center" vertical="center" textRotation="90"/>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zoomScaleNormal="100" workbookViewId="0">
      <selection activeCell="N7" sqref="N7"/>
    </sheetView>
  </sheetViews>
  <sheetFormatPr baseColWidth="10" defaultColWidth="52.42578125" defaultRowHeight="12.75" x14ac:dyDescent="0.2"/>
  <cols>
    <col min="1" max="1" width="22.42578125" style="23" customWidth="1"/>
    <col min="2" max="2" width="4" style="23" bestFit="1" customWidth="1"/>
    <col min="3" max="3" width="42" style="24" customWidth="1"/>
    <col min="4" max="5" width="10.85546875" style="24" customWidth="1"/>
    <col min="6" max="6" width="9.85546875" style="23" customWidth="1"/>
    <col min="7" max="7" width="9.140625" style="23" hidden="1" customWidth="1"/>
    <col min="8" max="8" width="8" style="23" hidden="1" customWidth="1"/>
    <col min="9" max="9" width="7.85546875" style="23" hidden="1" customWidth="1"/>
    <col min="10" max="10" width="11.7109375" style="23" hidden="1" customWidth="1"/>
    <col min="11" max="11" width="10.42578125" style="23" customWidth="1"/>
    <col min="12" max="12" width="14.7109375" style="23" hidden="1" customWidth="1"/>
    <col min="13" max="13" width="34.7109375" style="23" hidden="1" customWidth="1"/>
    <col min="14" max="14" width="90.85546875" style="12" customWidth="1"/>
    <col min="15" max="15" width="24.28515625" style="12" hidden="1" customWidth="1"/>
    <col min="16" max="16" width="33" style="12" hidden="1" customWidth="1"/>
    <col min="17" max="17" width="30.7109375" style="12" hidden="1" customWidth="1"/>
    <col min="18" max="18" width="22.7109375" style="12" customWidth="1"/>
    <col min="19" max="253" width="11.42578125" style="12" customWidth="1"/>
    <col min="254" max="16384" width="52.42578125" style="12"/>
  </cols>
  <sheetData>
    <row r="1" spans="1:17" x14ac:dyDescent="0.2">
      <c r="A1" s="44" t="s">
        <v>78</v>
      </c>
      <c r="B1" s="45"/>
      <c r="C1" s="45"/>
      <c r="D1" s="45"/>
      <c r="E1" s="45"/>
      <c r="F1" s="45"/>
      <c r="G1" s="45"/>
      <c r="H1" s="45"/>
      <c r="I1" s="45"/>
      <c r="J1" s="45"/>
      <c r="K1" s="45"/>
      <c r="L1" s="45"/>
      <c r="M1" s="45"/>
      <c r="N1" s="45"/>
      <c r="O1" s="45"/>
      <c r="P1" s="45"/>
      <c r="Q1" s="46"/>
    </row>
    <row r="2" spans="1:17" ht="34.5" customHeight="1" x14ac:dyDescent="0.2">
      <c r="A2" s="47" t="s">
        <v>0</v>
      </c>
      <c r="B2" s="47" t="s">
        <v>42</v>
      </c>
      <c r="C2" s="47"/>
      <c r="D2" s="47" t="s">
        <v>43</v>
      </c>
      <c r="E2" s="47"/>
      <c r="F2" s="47"/>
      <c r="G2" s="47" t="s">
        <v>1</v>
      </c>
      <c r="H2" s="47"/>
      <c r="I2" s="47"/>
      <c r="J2" s="47"/>
      <c r="K2" s="47"/>
      <c r="L2" s="47"/>
      <c r="M2" s="47"/>
      <c r="N2" s="47"/>
      <c r="O2" s="47"/>
      <c r="P2" s="47"/>
      <c r="Q2" s="47"/>
    </row>
    <row r="3" spans="1:17" ht="63.75" x14ac:dyDescent="0.2">
      <c r="A3" s="47"/>
      <c r="B3" s="30" t="s">
        <v>2</v>
      </c>
      <c r="C3" s="30" t="s">
        <v>44</v>
      </c>
      <c r="D3" s="31" t="s">
        <v>3</v>
      </c>
      <c r="E3" s="31" t="s">
        <v>45</v>
      </c>
      <c r="F3" s="31" t="s">
        <v>4</v>
      </c>
      <c r="G3" s="30" t="s">
        <v>5</v>
      </c>
      <c r="H3" s="30" t="s">
        <v>6</v>
      </c>
      <c r="I3" s="30" t="s">
        <v>7</v>
      </c>
      <c r="J3" s="30" t="s">
        <v>8</v>
      </c>
      <c r="K3" s="30" t="s">
        <v>9</v>
      </c>
      <c r="L3" s="30" t="s">
        <v>10</v>
      </c>
      <c r="M3" s="30" t="s">
        <v>11</v>
      </c>
      <c r="N3" s="30" t="s">
        <v>12</v>
      </c>
      <c r="O3" s="30" t="s">
        <v>13</v>
      </c>
      <c r="P3" s="30" t="s">
        <v>14</v>
      </c>
      <c r="Q3" s="30" t="s">
        <v>15</v>
      </c>
    </row>
    <row r="4" spans="1:17" ht="89.25" x14ac:dyDescent="0.2">
      <c r="A4" s="10" t="s">
        <v>46</v>
      </c>
      <c r="B4" s="7" t="s">
        <v>47</v>
      </c>
      <c r="C4" s="2" t="s">
        <v>67</v>
      </c>
      <c r="D4" s="6"/>
      <c r="E4" s="6"/>
      <c r="F4" s="6" t="s">
        <v>16</v>
      </c>
      <c r="G4" s="2">
        <v>1</v>
      </c>
      <c r="H4" s="2">
        <v>10</v>
      </c>
      <c r="I4" s="2">
        <f t="shared" ref="I4:I14" si="0">+G4*H4</f>
        <v>10</v>
      </c>
      <c r="J4" s="4">
        <f>(IF(I4=5,8,IF(I4=10,17,IF(I4=15,25,IF(I4=20,33,IF(I4=30,50,IF(I4=40,67,IF(I4=60,100,0))))))))/100</f>
        <v>0.17</v>
      </c>
      <c r="K4" s="2" t="str">
        <f>IF( I4=0,"NULO",IF(I4&lt;=10, "BAJO",IF((OR(15=I4,I4=20)), "MEDIO",IF( (OR(30=I4,I4&lt;=60)),"ALTO","INDETERMINADO"))))</f>
        <v>BAJO</v>
      </c>
      <c r="L4" s="2" t="str">
        <f>IF( I4=0,"NULO",IF(I4=5,"ACEPTABLE", IF(I4=10,"TOLERABLE",  IF((OR(15=I4,I4=20)),"MODERADO", IF((OR(30=I4,I4=40)),"IMPORTANTE", IF(I4=60,"INACEPTABLE","INDETERMINADO"))))))</f>
        <v>TOLERABLE</v>
      </c>
      <c r="M4" s="2" t="str">
        <f t="shared" ref="M4:M14" si="1">IF(AND(G4=2,H4=5),$L$74,IF(AND(G4=1,H4=20),$L$77,VLOOKUP(G4*H4/60,$I$71:$L$80,4,0)))</f>
        <v>PROTEGER O MITIGAR EL RIESGO                                                       COMPARTIR O TRANSFERIR EL RIESGO</v>
      </c>
      <c r="N4" s="8" t="s">
        <v>68</v>
      </c>
      <c r="O4" s="43">
        <f>AVERAGE(J4:J14)</f>
        <v>0.35</v>
      </c>
      <c r="P4" s="43" t="e">
        <f>(COUNT(B4:B14)+COUNTBLANK(B4:B14))/(COUNT($B$4:$B$14)+COUNTBLANK($B$4:$B$14))</f>
        <v>#DIV/0!</v>
      </c>
      <c r="Q4" s="43" t="e">
        <f>+O4*P4</f>
        <v>#DIV/0!</v>
      </c>
    </row>
    <row r="5" spans="1:17" ht="38.25" x14ac:dyDescent="0.2">
      <c r="A5" s="33" t="s">
        <v>48</v>
      </c>
      <c r="B5" s="7" t="s">
        <v>49</v>
      </c>
      <c r="C5" s="2" t="s">
        <v>51</v>
      </c>
      <c r="D5" s="6"/>
      <c r="E5" s="6"/>
      <c r="F5" s="6" t="s">
        <v>16</v>
      </c>
      <c r="G5" s="2">
        <v>1</v>
      </c>
      <c r="H5" s="2">
        <v>20</v>
      </c>
      <c r="I5" s="2">
        <f t="shared" si="0"/>
        <v>20</v>
      </c>
      <c r="J5" s="4">
        <f t="shared" ref="J5:J9" si="2">(IF(I5=5,8,IF(I5=10,17,IF(I5=15,25,IF(I5=20,33,IF(I5=30,50,IF(I5=40,67,IF(I5=60,100,0))))))))/100</f>
        <v>0.33</v>
      </c>
      <c r="K5" s="2" t="str">
        <f t="shared" ref="K5:K9" si="3">IF( I5=0,"NULO",IF(I5&lt;=10, "BAJO",IF((OR(15=I5,I5=20)), "MEDIO",IF( (OR(30=I5,I5&lt;=60)),"ALTO","INDETERMINADO"))))</f>
        <v>MEDIO</v>
      </c>
      <c r="L5" s="2" t="str">
        <f t="shared" ref="L5:L9" si="4">IF( I5=0,"NULO",IF(I5=5,"ACEPTABLE", IF(I5=10,"TOLERABLE",  IF((OR(15=I5,I5=20)),"MODERADO", IF((OR(30=I5,I5=40)),"IMPORTANTE", IF(I5=60,"INACEPTABLE","INDETERMINADO"))))))</f>
        <v>MODERADO</v>
      </c>
      <c r="M5" s="2" t="str">
        <f t="shared" si="1"/>
        <v>PROTEGER O MITIGAR EL RIESGO                                                     COMPARTIR O TRANSFERIR EL RIESGO</v>
      </c>
      <c r="N5" s="8" t="s">
        <v>69</v>
      </c>
      <c r="O5" s="43"/>
      <c r="P5" s="43"/>
      <c r="Q5" s="43"/>
    </row>
    <row r="6" spans="1:17" ht="41.25" customHeight="1" x14ac:dyDescent="0.2">
      <c r="A6" s="33"/>
      <c r="B6" s="7" t="s">
        <v>52</v>
      </c>
      <c r="C6" s="2" t="s">
        <v>50</v>
      </c>
      <c r="D6" s="6"/>
      <c r="E6" s="6"/>
      <c r="F6" s="6" t="s">
        <v>16</v>
      </c>
      <c r="G6" s="2">
        <v>2</v>
      </c>
      <c r="H6" s="2">
        <v>20</v>
      </c>
      <c r="I6" s="2">
        <f t="shared" ref="I6" si="5">+G6*H6</f>
        <v>40</v>
      </c>
      <c r="J6" s="4">
        <f t="shared" ref="J6" si="6">(IF(I6=5,8,IF(I6=10,17,IF(I6=15,25,IF(I6=20,33,IF(I6=30,50,IF(I6=40,67,IF(I6=60,100,0))))))))/100</f>
        <v>0.67</v>
      </c>
      <c r="K6" s="2" t="str">
        <f t="shared" ref="K6" si="7">IF( I6=0,"NULO",IF(I6&lt;=10, "BAJO",IF((OR(15=I6,I6=20)), "MEDIO",IF( (OR(30=I6,I6&lt;=60)),"ALTO","INDETERMINADO"))))</f>
        <v>ALTO</v>
      </c>
      <c r="L6" s="2" t="str">
        <f t="shared" ref="L6" si="8">IF( I6=0,"NULO",IF(I6=5,"ACEPTABLE", IF(I6=10,"TOLERABLE",  IF((OR(15=I6,I6=20)),"MODERADO", IF((OR(30=I6,I6=40)),"IMPORTANTE", IF(I6=60,"INACEPTABLE","INDETERMINADO"))))))</f>
        <v>IMPORTANTE</v>
      </c>
      <c r="M6" s="2" t="str">
        <f t="shared" si="1"/>
        <v>EVITAR EL RIESGO                                                                                    PREVENIR EL RIESGO                                                                          PROTEGER O MITIGAR EL RIESGO                                                  COMPARTIR O TRANSFERIR EL RIESGO</v>
      </c>
      <c r="N6" s="1" t="s">
        <v>70</v>
      </c>
      <c r="O6" s="43"/>
      <c r="P6" s="43"/>
      <c r="Q6" s="43"/>
    </row>
    <row r="7" spans="1:17" ht="25.5" x14ac:dyDescent="0.2">
      <c r="A7" s="48" t="s">
        <v>53</v>
      </c>
      <c r="B7" s="7" t="s">
        <v>54</v>
      </c>
      <c r="C7" s="2" t="s">
        <v>55</v>
      </c>
      <c r="D7" s="6"/>
      <c r="E7" s="6"/>
      <c r="F7" s="6" t="s">
        <v>16</v>
      </c>
      <c r="G7" s="2">
        <v>1</v>
      </c>
      <c r="H7" s="6">
        <v>20</v>
      </c>
      <c r="I7" s="6">
        <f t="shared" si="0"/>
        <v>20</v>
      </c>
      <c r="J7" s="5">
        <f t="shared" si="2"/>
        <v>0.33</v>
      </c>
      <c r="K7" s="3" t="str">
        <f t="shared" si="3"/>
        <v>MEDIO</v>
      </c>
      <c r="L7" s="3" t="str">
        <f t="shared" si="4"/>
        <v>MODERADO</v>
      </c>
      <c r="M7" s="2" t="str">
        <f t="shared" si="1"/>
        <v>PROTEGER O MITIGAR EL RIESGO                                                     COMPARTIR O TRANSFERIR EL RIESGO</v>
      </c>
      <c r="N7" s="8" t="s">
        <v>56</v>
      </c>
      <c r="O7" s="43"/>
      <c r="P7" s="43"/>
      <c r="Q7" s="43"/>
    </row>
    <row r="8" spans="1:17" ht="51" x14ac:dyDescent="0.2">
      <c r="A8" s="50"/>
      <c r="B8" s="7" t="s">
        <v>57</v>
      </c>
      <c r="C8" s="2" t="s">
        <v>71</v>
      </c>
      <c r="D8" s="6" t="s">
        <v>16</v>
      </c>
      <c r="E8" s="6"/>
      <c r="F8" s="6" t="s">
        <v>16</v>
      </c>
      <c r="G8" s="6">
        <v>1</v>
      </c>
      <c r="H8" s="6">
        <v>20</v>
      </c>
      <c r="I8" s="6">
        <f t="shared" si="0"/>
        <v>20</v>
      </c>
      <c r="J8" s="5">
        <f t="shared" si="2"/>
        <v>0.33</v>
      </c>
      <c r="K8" s="3" t="str">
        <f t="shared" si="3"/>
        <v>MEDIO</v>
      </c>
      <c r="L8" s="3" t="str">
        <f t="shared" si="4"/>
        <v>MODERADO</v>
      </c>
      <c r="M8" s="2" t="str">
        <f t="shared" si="1"/>
        <v>PROTEGER O MITIGAR EL RIESGO                                                     COMPARTIR O TRANSFERIR EL RIESGO</v>
      </c>
      <c r="N8" s="8" t="s">
        <v>72</v>
      </c>
      <c r="O8" s="43"/>
      <c r="P8" s="43"/>
      <c r="Q8" s="43"/>
    </row>
    <row r="9" spans="1:17" ht="126.75" customHeight="1" x14ac:dyDescent="0.2">
      <c r="A9" s="50"/>
      <c r="B9" s="7" t="s">
        <v>58</v>
      </c>
      <c r="C9" s="2" t="s">
        <v>59</v>
      </c>
      <c r="D9" s="6" t="s">
        <v>16</v>
      </c>
      <c r="E9" s="6" t="s">
        <v>16</v>
      </c>
      <c r="F9" s="6"/>
      <c r="G9" s="6">
        <v>2</v>
      </c>
      <c r="H9" s="6">
        <v>20</v>
      </c>
      <c r="I9" s="6">
        <f t="shared" si="0"/>
        <v>40</v>
      </c>
      <c r="J9" s="5">
        <f t="shared" si="2"/>
        <v>0.67</v>
      </c>
      <c r="K9" s="6" t="str">
        <f t="shared" si="3"/>
        <v>ALTO</v>
      </c>
      <c r="L9" s="6" t="str">
        <f t="shared" si="4"/>
        <v>IMPORTANTE</v>
      </c>
      <c r="M9" s="2" t="str">
        <f t="shared" si="1"/>
        <v>EVITAR EL RIESGO                                                                                    PREVENIR EL RIESGO                                                                          PROTEGER O MITIGAR EL RIESGO                                                  COMPARTIR O TRANSFERIR EL RIESGO</v>
      </c>
      <c r="N9" s="11" t="s">
        <v>79</v>
      </c>
      <c r="O9" s="43"/>
      <c r="P9" s="43"/>
      <c r="Q9" s="43"/>
    </row>
    <row r="10" spans="1:17" ht="63.75" x14ac:dyDescent="0.2">
      <c r="A10" s="50"/>
      <c r="B10" s="7" t="s">
        <v>60</v>
      </c>
      <c r="C10" s="2" t="s">
        <v>73</v>
      </c>
      <c r="D10" s="6" t="s">
        <v>16</v>
      </c>
      <c r="E10" s="6" t="s">
        <v>16</v>
      </c>
      <c r="F10" s="6"/>
      <c r="G10" s="6">
        <v>1</v>
      </c>
      <c r="H10" s="6">
        <v>10</v>
      </c>
      <c r="I10" s="6">
        <f t="shared" si="0"/>
        <v>10</v>
      </c>
      <c r="J10" s="5">
        <f t="shared" ref="J10:J14" si="9">(IF(I10=5,8,IF(I10=10,17,IF(I10=15,25,IF(I10=20,33,IF(I10=30,50,IF(I10=40,67,IF(I10=60,100,0))))))))/100</f>
        <v>0.17</v>
      </c>
      <c r="K10" s="6" t="str">
        <f t="shared" ref="K10:K14" si="10">IF( I10=0,"NULO",IF(I10&lt;=10, "BAJO",IF((OR(15=I10,I10=20)), "MEDIO",IF( (OR(30=I10,I10&lt;=60)),"ALTO","INDETERMINADO"))))</f>
        <v>BAJO</v>
      </c>
      <c r="L10" s="6" t="str">
        <f t="shared" ref="L10:L14" si="11">IF( I10=0,"NULO",IF(I10=5,"ACEPTABLE", IF(I10=10,"TOLERABLE",  IF((OR(15=I10,I10=20)),"MODERADO", IF((OR(30=I10,I10=40)),"IMPORTANTE", IF(I10=60,"INACEPTABLE","INDETERMINADO"))))))</f>
        <v>TOLERABLE</v>
      </c>
      <c r="M10" s="2" t="str">
        <f t="shared" si="1"/>
        <v>PROTEGER O MITIGAR EL RIESGO                                                       COMPARTIR O TRANSFERIR EL RIESGO</v>
      </c>
      <c r="N10" s="8" t="s">
        <v>84</v>
      </c>
      <c r="O10" s="43"/>
      <c r="P10" s="43"/>
      <c r="Q10" s="43"/>
    </row>
    <row r="11" spans="1:17" ht="178.5" x14ac:dyDescent="0.2">
      <c r="A11" s="49"/>
      <c r="B11" s="7" t="s">
        <v>82</v>
      </c>
      <c r="C11" s="2" t="s">
        <v>80</v>
      </c>
      <c r="D11" s="6"/>
      <c r="E11" s="6" t="s">
        <v>16</v>
      </c>
      <c r="F11" s="6" t="s">
        <v>16</v>
      </c>
      <c r="G11" s="6"/>
      <c r="H11" s="6"/>
      <c r="I11" s="6"/>
      <c r="J11" s="5"/>
      <c r="K11" s="6" t="s">
        <v>25</v>
      </c>
      <c r="L11" s="6"/>
      <c r="M11" s="2"/>
      <c r="N11" s="8" t="s">
        <v>81</v>
      </c>
      <c r="O11" s="43"/>
      <c r="P11" s="43"/>
      <c r="Q11" s="43"/>
    </row>
    <row r="12" spans="1:17" ht="102" x14ac:dyDescent="0.2">
      <c r="A12" s="48" t="s">
        <v>61</v>
      </c>
      <c r="B12" s="7" t="s">
        <v>62</v>
      </c>
      <c r="C12" s="2" t="s">
        <v>63</v>
      </c>
      <c r="D12" s="6" t="s">
        <v>16</v>
      </c>
      <c r="E12" s="6" t="s">
        <v>16</v>
      </c>
      <c r="F12" s="6"/>
      <c r="G12" s="6">
        <v>1</v>
      </c>
      <c r="H12" s="6">
        <v>10</v>
      </c>
      <c r="I12" s="6">
        <f t="shared" si="0"/>
        <v>10</v>
      </c>
      <c r="J12" s="5">
        <f t="shared" si="9"/>
        <v>0.17</v>
      </c>
      <c r="K12" s="6" t="str">
        <f t="shared" si="10"/>
        <v>BAJO</v>
      </c>
      <c r="L12" s="6" t="str">
        <f t="shared" si="11"/>
        <v>TOLERABLE</v>
      </c>
      <c r="M12" s="2" t="str">
        <f t="shared" si="1"/>
        <v>PROTEGER O MITIGAR EL RIESGO                                                       COMPARTIR O TRANSFERIR EL RIESGO</v>
      </c>
      <c r="N12" s="1" t="s">
        <v>74</v>
      </c>
      <c r="O12" s="43"/>
      <c r="P12" s="43"/>
      <c r="Q12" s="43"/>
    </row>
    <row r="13" spans="1:17" ht="51" x14ac:dyDescent="0.2">
      <c r="A13" s="49"/>
      <c r="B13" s="7" t="s">
        <v>64</v>
      </c>
      <c r="C13" s="2" t="s">
        <v>75</v>
      </c>
      <c r="D13" s="6" t="s">
        <v>16</v>
      </c>
      <c r="E13" s="6" t="s">
        <v>16</v>
      </c>
      <c r="F13" s="6" t="s">
        <v>16</v>
      </c>
      <c r="G13" s="6">
        <v>1</v>
      </c>
      <c r="H13" s="6">
        <v>20</v>
      </c>
      <c r="I13" s="6">
        <f t="shared" si="0"/>
        <v>20</v>
      </c>
      <c r="J13" s="5">
        <f t="shared" si="9"/>
        <v>0.33</v>
      </c>
      <c r="K13" s="6" t="str">
        <f t="shared" si="10"/>
        <v>MEDIO</v>
      </c>
      <c r="L13" s="6" t="str">
        <f t="shared" si="11"/>
        <v>MODERADO</v>
      </c>
      <c r="M13" s="2" t="str">
        <f t="shared" si="1"/>
        <v>PROTEGER O MITIGAR EL RIESGO                                                     COMPARTIR O TRANSFERIR EL RIESGO</v>
      </c>
      <c r="N13" s="8" t="s">
        <v>83</v>
      </c>
      <c r="O13" s="43"/>
      <c r="P13" s="43"/>
      <c r="Q13" s="43"/>
    </row>
    <row r="14" spans="1:17" ht="38.25" x14ac:dyDescent="0.2">
      <c r="A14" s="10" t="s">
        <v>65</v>
      </c>
      <c r="B14" s="7" t="s">
        <v>66</v>
      </c>
      <c r="C14" s="2" t="s">
        <v>76</v>
      </c>
      <c r="D14" s="6" t="s">
        <v>16</v>
      </c>
      <c r="E14" s="6"/>
      <c r="F14" s="6" t="s">
        <v>16</v>
      </c>
      <c r="G14" s="2">
        <v>1</v>
      </c>
      <c r="H14" s="6">
        <v>20</v>
      </c>
      <c r="I14" s="6">
        <f t="shared" si="0"/>
        <v>20</v>
      </c>
      <c r="J14" s="5">
        <f t="shared" si="9"/>
        <v>0.33</v>
      </c>
      <c r="K14" s="3" t="str">
        <f t="shared" si="10"/>
        <v>MEDIO</v>
      </c>
      <c r="L14" s="3" t="str">
        <f t="shared" si="11"/>
        <v>MODERADO</v>
      </c>
      <c r="M14" s="2" t="str">
        <f t="shared" si="1"/>
        <v>PROTEGER O MITIGAR EL RIESGO                                                     COMPARTIR O TRANSFERIR EL RIESGO</v>
      </c>
      <c r="N14" s="8" t="s">
        <v>77</v>
      </c>
      <c r="O14" s="43"/>
      <c r="P14" s="43"/>
      <c r="Q14" s="43"/>
    </row>
    <row r="15" spans="1:17" ht="19.5" hidden="1" customHeight="1" x14ac:dyDescent="0.2">
      <c r="A15" s="13"/>
      <c r="B15" s="14"/>
      <c r="C15" s="15"/>
      <c r="D15" s="16"/>
      <c r="E15" s="16"/>
      <c r="F15" s="16"/>
      <c r="G15" s="15"/>
      <c r="H15" s="16"/>
      <c r="I15" s="16"/>
      <c r="J15" s="17"/>
      <c r="K15" s="18"/>
      <c r="L15" s="18"/>
      <c r="M15" s="15"/>
      <c r="N15" s="19"/>
      <c r="O15" s="20"/>
      <c r="P15" s="20"/>
      <c r="Q15" s="20"/>
    </row>
    <row r="16" spans="1:17" ht="19.5" hidden="1" customHeight="1" x14ac:dyDescent="0.2">
      <c r="A16" s="7"/>
      <c r="B16" s="21"/>
      <c r="C16" s="2"/>
      <c r="D16" s="6"/>
      <c r="E16" s="6"/>
      <c r="F16" s="6"/>
      <c r="G16" s="2"/>
      <c r="H16" s="6"/>
      <c r="I16" s="6"/>
      <c r="J16" s="22"/>
      <c r="K16" s="3"/>
      <c r="L16" s="3"/>
      <c r="M16" s="2"/>
      <c r="N16" s="11"/>
      <c r="O16" s="9"/>
      <c r="P16" s="9"/>
      <c r="Q16" s="9"/>
    </row>
    <row r="17" spans="1:17" ht="19.5" hidden="1" customHeight="1" x14ac:dyDescent="0.2">
      <c r="A17" s="7"/>
      <c r="B17" s="21"/>
      <c r="C17" s="2"/>
      <c r="D17" s="6"/>
      <c r="E17" s="6"/>
      <c r="F17" s="6"/>
      <c r="G17" s="2"/>
      <c r="H17" s="6"/>
      <c r="I17" s="6"/>
      <c r="J17" s="22"/>
      <c r="K17" s="3"/>
      <c r="L17" s="3"/>
      <c r="M17" s="2"/>
      <c r="N17" s="11"/>
      <c r="O17" s="9"/>
      <c r="P17" s="9"/>
      <c r="Q17" s="9"/>
    </row>
    <row r="18" spans="1:17" ht="19.5" hidden="1" customHeight="1" x14ac:dyDescent="0.2">
      <c r="A18" s="7"/>
      <c r="B18" s="21"/>
      <c r="C18" s="2"/>
      <c r="D18" s="6"/>
      <c r="E18" s="6"/>
      <c r="F18" s="6"/>
      <c r="G18" s="2"/>
      <c r="H18" s="6"/>
      <c r="I18" s="6"/>
      <c r="J18" s="22"/>
      <c r="K18" s="3"/>
      <c r="L18" s="3"/>
      <c r="M18" s="2"/>
      <c r="N18" s="11"/>
      <c r="O18" s="9"/>
      <c r="P18" s="9"/>
      <c r="Q18" s="9"/>
    </row>
    <row r="19" spans="1:17" ht="19.5" hidden="1" customHeight="1" x14ac:dyDescent="0.2">
      <c r="A19" s="7"/>
      <c r="B19" s="21"/>
      <c r="C19" s="2"/>
      <c r="D19" s="6"/>
      <c r="E19" s="6"/>
      <c r="F19" s="6"/>
      <c r="G19" s="2"/>
      <c r="H19" s="6"/>
      <c r="I19" s="6"/>
      <c r="J19" s="22"/>
      <c r="K19" s="3"/>
      <c r="L19" s="3"/>
      <c r="M19" s="2"/>
      <c r="N19" s="11"/>
      <c r="O19" s="9"/>
      <c r="P19" s="9"/>
      <c r="Q19" s="9"/>
    </row>
    <row r="20" spans="1:17" ht="19.5" hidden="1" customHeight="1" x14ac:dyDescent="0.2">
      <c r="A20" s="7"/>
      <c r="B20" s="21"/>
      <c r="C20" s="2"/>
      <c r="D20" s="6"/>
      <c r="E20" s="6"/>
      <c r="F20" s="6"/>
      <c r="G20" s="2"/>
      <c r="H20" s="6"/>
      <c r="I20" s="6"/>
      <c r="J20" s="22"/>
      <c r="K20" s="3"/>
      <c r="L20" s="3"/>
      <c r="M20" s="2"/>
      <c r="N20" s="11"/>
      <c r="O20" s="9"/>
      <c r="P20" s="9"/>
      <c r="Q20" s="9"/>
    </row>
    <row r="21" spans="1:17" ht="19.5" hidden="1" customHeight="1" x14ac:dyDescent="0.2">
      <c r="A21" s="7"/>
      <c r="B21" s="21"/>
      <c r="C21" s="2"/>
      <c r="D21" s="6"/>
      <c r="E21" s="6"/>
      <c r="F21" s="6"/>
      <c r="G21" s="2"/>
      <c r="H21" s="6"/>
      <c r="I21" s="6"/>
      <c r="J21" s="22"/>
      <c r="K21" s="3"/>
      <c r="L21" s="3"/>
      <c r="M21" s="2"/>
      <c r="N21" s="11"/>
      <c r="O21" s="9"/>
      <c r="P21" s="9"/>
      <c r="Q21" s="9"/>
    </row>
    <row r="22" spans="1:17" ht="19.5" hidden="1" customHeight="1" x14ac:dyDescent="0.2">
      <c r="A22" s="7"/>
      <c r="B22" s="21"/>
      <c r="C22" s="2"/>
      <c r="D22" s="6"/>
      <c r="E22" s="6"/>
      <c r="F22" s="6"/>
      <c r="G22" s="2"/>
      <c r="H22" s="6"/>
      <c r="I22" s="6"/>
      <c r="J22" s="22"/>
      <c r="K22" s="3"/>
      <c r="L22" s="3"/>
      <c r="M22" s="2"/>
      <c r="N22" s="11"/>
      <c r="O22" s="9"/>
      <c r="P22" s="9"/>
      <c r="Q22" s="9"/>
    </row>
    <row r="23" spans="1:17" ht="19.5" hidden="1" customHeight="1" x14ac:dyDescent="0.2">
      <c r="A23" s="7"/>
      <c r="B23" s="21"/>
      <c r="C23" s="2"/>
      <c r="D23" s="6"/>
      <c r="E23" s="6"/>
      <c r="F23" s="6"/>
      <c r="G23" s="2"/>
      <c r="H23" s="6"/>
      <c r="I23" s="6"/>
      <c r="J23" s="22"/>
      <c r="K23" s="3"/>
      <c r="L23" s="3"/>
      <c r="M23" s="2"/>
      <c r="N23" s="11"/>
      <c r="O23" s="9"/>
      <c r="P23" s="9"/>
      <c r="Q23" s="9"/>
    </row>
    <row r="24" spans="1:17" ht="37.5" hidden="1" customHeight="1" x14ac:dyDescent="0.2">
      <c r="A24" s="7"/>
      <c r="B24" s="21"/>
      <c r="C24" s="2"/>
      <c r="D24" s="6"/>
      <c r="E24" s="6"/>
      <c r="F24" s="6"/>
      <c r="G24" s="2"/>
      <c r="H24" s="6"/>
      <c r="I24" s="6"/>
      <c r="J24" s="22"/>
      <c r="K24" s="3"/>
      <c r="L24" s="3"/>
      <c r="M24" s="2"/>
      <c r="N24" s="11"/>
      <c r="O24" s="9"/>
      <c r="P24" s="9"/>
      <c r="Q24" s="9"/>
    </row>
    <row r="25" spans="1:17" ht="37.5" hidden="1" customHeight="1" x14ac:dyDescent="0.2">
      <c r="A25" s="7"/>
      <c r="B25" s="21"/>
      <c r="C25" s="2"/>
      <c r="D25" s="6"/>
      <c r="E25" s="6"/>
      <c r="F25" s="6"/>
      <c r="G25" s="2"/>
      <c r="H25" s="6"/>
      <c r="I25" s="6"/>
      <c r="J25" s="22"/>
      <c r="K25" s="3"/>
      <c r="L25" s="3"/>
      <c r="M25" s="2"/>
      <c r="N25" s="11"/>
      <c r="O25" s="9"/>
      <c r="P25" s="9"/>
      <c r="Q25" s="9"/>
    </row>
    <row r="26" spans="1:17" ht="37.5" hidden="1" customHeight="1" x14ac:dyDescent="0.2">
      <c r="A26" s="7"/>
      <c r="B26" s="21"/>
      <c r="C26" s="2"/>
      <c r="D26" s="6"/>
      <c r="E26" s="6"/>
      <c r="F26" s="6"/>
      <c r="G26" s="2"/>
      <c r="H26" s="6"/>
      <c r="I26" s="6"/>
      <c r="J26" s="22"/>
      <c r="K26" s="3"/>
      <c r="L26" s="3"/>
      <c r="M26" s="2"/>
      <c r="N26" s="11"/>
      <c r="O26" s="9"/>
      <c r="P26" s="9"/>
      <c r="Q26" s="9"/>
    </row>
    <row r="27" spans="1:17" ht="37.5" hidden="1" customHeight="1" x14ac:dyDescent="0.2">
      <c r="A27" s="7"/>
      <c r="B27" s="21"/>
      <c r="C27" s="2"/>
      <c r="D27" s="6"/>
      <c r="E27" s="6"/>
      <c r="F27" s="6"/>
      <c r="G27" s="2"/>
      <c r="H27" s="6"/>
      <c r="I27" s="6"/>
      <c r="J27" s="22"/>
      <c r="K27" s="3"/>
      <c r="L27" s="3"/>
      <c r="M27" s="2"/>
      <c r="N27" s="11"/>
      <c r="O27" s="9"/>
      <c r="P27" s="9"/>
      <c r="Q27" s="9"/>
    </row>
    <row r="28" spans="1:17" ht="37.5" hidden="1" customHeight="1" x14ac:dyDescent="0.2">
      <c r="A28" s="7"/>
      <c r="B28" s="21"/>
      <c r="C28" s="2"/>
      <c r="D28" s="6"/>
      <c r="E28" s="6"/>
      <c r="F28" s="6"/>
      <c r="G28" s="2"/>
      <c r="H28" s="6"/>
      <c r="I28" s="6"/>
      <c r="J28" s="22"/>
      <c r="K28" s="3"/>
      <c r="L28" s="3"/>
      <c r="M28" s="2"/>
      <c r="N28" s="11"/>
      <c r="O28" s="9"/>
      <c r="P28" s="9"/>
      <c r="Q28" s="9"/>
    </row>
    <row r="29" spans="1:17" ht="37.5" hidden="1" customHeight="1" x14ac:dyDescent="0.2">
      <c r="A29" s="7"/>
      <c r="B29" s="21"/>
      <c r="C29" s="2"/>
      <c r="D29" s="6"/>
      <c r="E29" s="6"/>
      <c r="F29" s="6"/>
      <c r="G29" s="2"/>
      <c r="H29" s="6"/>
      <c r="I29" s="6"/>
      <c r="J29" s="22"/>
      <c r="K29" s="3"/>
      <c r="L29" s="3"/>
      <c r="M29" s="2"/>
      <c r="N29" s="11"/>
      <c r="O29" s="9"/>
      <c r="P29" s="9"/>
      <c r="Q29" s="9"/>
    </row>
    <row r="30" spans="1:17" ht="37.5" hidden="1" customHeight="1" x14ac:dyDescent="0.2">
      <c r="A30" s="7"/>
      <c r="B30" s="21"/>
      <c r="C30" s="2"/>
      <c r="D30" s="6"/>
      <c r="E30" s="6"/>
      <c r="F30" s="6"/>
      <c r="G30" s="2"/>
      <c r="H30" s="6"/>
      <c r="I30" s="6"/>
      <c r="J30" s="22"/>
      <c r="K30" s="3"/>
      <c r="L30" s="3"/>
      <c r="M30" s="2"/>
      <c r="N30" s="11"/>
      <c r="O30" s="9"/>
      <c r="P30" s="9"/>
      <c r="Q30" s="9"/>
    </row>
    <row r="31" spans="1:17" ht="37.5" hidden="1" customHeight="1" x14ac:dyDescent="0.2">
      <c r="A31" s="7"/>
      <c r="B31" s="21"/>
      <c r="C31" s="2"/>
      <c r="D31" s="6"/>
      <c r="E31" s="6"/>
      <c r="F31" s="6"/>
      <c r="G31" s="2"/>
      <c r="H31" s="6"/>
      <c r="I31" s="6"/>
      <c r="J31" s="22"/>
      <c r="K31" s="3"/>
      <c r="L31" s="3"/>
      <c r="M31" s="2"/>
      <c r="N31" s="11"/>
      <c r="O31" s="9"/>
      <c r="P31" s="9"/>
      <c r="Q31" s="9"/>
    </row>
    <row r="32" spans="1:17" ht="37.5" hidden="1" customHeight="1" x14ac:dyDescent="0.2">
      <c r="A32" s="7"/>
      <c r="B32" s="21"/>
      <c r="C32" s="2"/>
      <c r="D32" s="6"/>
      <c r="E32" s="6"/>
      <c r="F32" s="6"/>
      <c r="G32" s="2"/>
      <c r="H32" s="6"/>
      <c r="I32" s="6"/>
      <c r="J32" s="22"/>
      <c r="K32" s="3"/>
      <c r="L32" s="3"/>
      <c r="M32" s="2"/>
      <c r="N32" s="11"/>
      <c r="O32" s="9"/>
      <c r="P32" s="9"/>
      <c r="Q32" s="9"/>
    </row>
    <row r="33" spans="1:17" ht="37.5" hidden="1" customHeight="1" x14ac:dyDescent="0.2">
      <c r="A33" s="7"/>
      <c r="B33" s="21"/>
      <c r="C33" s="2"/>
      <c r="D33" s="6"/>
      <c r="E33" s="6"/>
      <c r="F33" s="6"/>
      <c r="G33" s="2"/>
      <c r="H33" s="6"/>
      <c r="I33" s="6"/>
      <c r="J33" s="22"/>
      <c r="K33" s="3"/>
      <c r="L33" s="3"/>
      <c r="M33" s="2"/>
      <c r="N33" s="11"/>
      <c r="O33" s="9"/>
      <c r="P33" s="9"/>
      <c r="Q33" s="9"/>
    </row>
    <row r="34" spans="1:17" ht="15.75" hidden="1" customHeight="1" x14ac:dyDescent="0.2">
      <c r="A34" s="7"/>
      <c r="B34" s="21"/>
      <c r="C34" s="2"/>
      <c r="D34" s="6"/>
      <c r="E34" s="6"/>
      <c r="F34" s="6"/>
      <c r="G34" s="2"/>
      <c r="H34" s="6"/>
      <c r="I34" s="6"/>
      <c r="J34" s="22"/>
      <c r="K34" s="3"/>
      <c r="L34" s="3"/>
      <c r="M34" s="2"/>
      <c r="N34" s="11"/>
      <c r="O34" s="9"/>
      <c r="P34" s="9"/>
      <c r="Q34" s="9"/>
    </row>
    <row r="35" spans="1:17" ht="15.75" hidden="1" customHeight="1" x14ac:dyDescent="0.2">
      <c r="A35" s="7"/>
      <c r="B35" s="21"/>
      <c r="C35" s="2"/>
      <c r="D35" s="6"/>
      <c r="E35" s="6"/>
      <c r="F35" s="6"/>
      <c r="G35" s="2"/>
      <c r="H35" s="6"/>
      <c r="I35" s="6"/>
      <c r="J35" s="22"/>
      <c r="K35" s="3"/>
      <c r="L35" s="3"/>
      <c r="M35" s="2"/>
      <c r="N35" s="11"/>
      <c r="O35" s="9"/>
      <c r="P35" s="9"/>
      <c r="Q35" s="9"/>
    </row>
    <row r="36" spans="1:17" ht="15.75" hidden="1" customHeight="1" x14ac:dyDescent="0.2">
      <c r="A36" s="7"/>
      <c r="B36" s="21"/>
      <c r="C36" s="2"/>
      <c r="D36" s="6"/>
      <c r="E36" s="6"/>
      <c r="F36" s="6"/>
      <c r="G36" s="2"/>
      <c r="H36" s="6"/>
      <c r="I36" s="6"/>
      <c r="J36" s="22"/>
      <c r="K36" s="3"/>
      <c r="L36" s="3"/>
      <c r="M36" s="2"/>
      <c r="N36" s="11"/>
      <c r="O36" s="9"/>
      <c r="P36" s="9"/>
      <c r="Q36" s="9"/>
    </row>
    <row r="37" spans="1:17" ht="15.75" hidden="1" customHeight="1" x14ac:dyDescent="0.2">
      <c r="A37" s="7"/>
      <c r="B37" s="21"/>
      <c r="C37" s="2"/>
      <c r="D37" s="6"/>
      <c r="E37" s="6"/>
      <c r="F37" s="6"/>
      <c r="G37" s="2"/>
      <c r="H37" s="6"/>
      <c r="I37" s="6"/>
      <c r="J37" s="22"/>
      <c r="K37" s="3"/>
      <c r="L37" s="3"/>
      <c r="M37" s="2"/>
      <c r="N37" s="11"/>
      <c r="O37" s="9"/>
      <c r="P37" s="9"/>
      <c r="Q37" s="9"/>
    </row>
    <row r="38" spans="1:17" ht="15.75" hidden="1" customHeight="1" x14ac:dyDescent="0.2">
      <c r="A38" s="7"/>
      <c r="B38" s="21"/>
      <c r="C38" s="2"/>
      <c r="D38" s="6"/>
      <c r="E38" s="6"/>
      <c r="F38" s="6"/>
      <c r="G38" s="2"/>
      <c r="H38" s="6"/>
      <c r="I38" s="6"/>
      <c r="J38" s="22"/>
      <c r="K38" s="3"/>
      <c r="L38" s="3"/>
      <c r="M38" s="2"/>
      <c r="N38" s="11"/>
      <c r="O38" s="9"/>
      <c r="P38" s="9"/>
      <c r="Q38" s="9"/>
    </row>
    <row r="39" spans="1:17" ht="15.75" hidden="1" customHeight="1" x14ac:dyDescent="0.2">
      <c r="A39" s="7"/>
      <c r="B39" s="21"/>
      <c r="C39" s="2"/>
      <c r="D39" s="6"/>
      <c r="E39" s="6"/>
      <c r="F39" s="6"/>
      <c r="G39" s="2"/>
      <c r="H39" s="6"/>
      <c r="I39" s="6"/>
      <c r="J39" s="22"/>
      <c r="K39" s="3"/>
      <c r="L39" s="3"/>
      <c r="M39" s="2"/>
      <c r="N39" s="11"/>
      <c r="O39" s="9"/>
      <c r="P39" s="9"/>
      <c r="Q39" s="9"/>
    </row>
    <row r="40" spans="1:17" ht="15.75" hidden="1" customHeight="1" x14ac:dyDescent="0.2">
      <c r="A40" s="7"/>
      <c r="B40" s="21"/>
      <c r="C40" s="2"/>
      <c r="D40" s="6"/>
      <c r="E40" s="6"/>
      <c r="F40" s="6"/>
      <c r="G40" s="2"/>
      <c r="H40" s="6"/>
      <c r="I40" s="6"/>
      <c r="J40" s="22"/>
      <c r="K40" s="3"/>
      <c r="L40" s="3"/>
      <c r="M40" s="2"/>
      <c r="N40" s="11"/>
      <c r="O40" s="9"/>
      <c r="P40" s="9"/>
      <c r="Q40" s="9"/>
    </row>
    <row r="41" spans="1:17" ht="15.75" hidden="1" customHeight="1" x14ac:dyDescent="0.2">
      <c r="A41" s="7"/>
      <c r="B41" s="21"/>
      <c r="C41" s="2"/>
      <c r="D41" s="6"/>
      <c r="E41" s="6"/>
      <c r="F41" s="6"/>
      <c r="G41" s="2"/>
      <c r="H41" s="6"/>
      <c r="I41" s="6"/>
      <c r="J41" s="22"/>
      <c r="K41" s="3"/>
      <c r="L41" s="3"/>
      <c r="M41" s="2"/>
      <c r="N41" s="11"/>
      <c r="O41" s="9"/>
      <c r="P41" s="9"/>
      <c r="Q41" s="9"/>
    </row>
    <row r="42" spans="1:17" ht="15.75" hidden="1" customHeight="1" x14ac:dyDescent="0.2">
      <c r="A42" s="7"/>
      <c r="B42" s="21"/>
      <c r="C42" s="2"/>
      <c r="D42" s="6"/>
      <c r="E42" s="6"/>
      <c r="F42" s="6"/>
      <c r="G42" s="2"/>
      <c r="H42" s="6"/>
      <c r="I42" s="6"/>
      <c r="J42" s="22"/>
      <c r="K42" s="3"/>
      <c r="L42" s="3"/>
      <c r="M42" s="2"/>
      <c r="N42" s="11"/>
      <c r="O42" s="9"/>
      <c r="P42" s="9"/>
      <c r="Q42" s="9"/>
    </row>
    <row r="43" spans="1:17" ht="15.75" hidden="1" customHeight="1" x14ac:dyDescent="0.2">
      <c r="A43" s="7"/>
      <c r="B43" s="21"/>
      <c r="C43" s="2"/>
      <c r="D43" s="6"/>
      <c r="E43" s="6"/>
      <c r="F43" s="6"/>
      <c r="G43" s="2"/>
      <c r="H43" s="6"/>
      <c r="I43" s="6"/>
      <c r="J43" s="22"/>
      <c r="K43" s="3"/>
      <c r="L43" s="3"/>
      <c r="M43" s="2"/>
      <c r="N43" s="11"/>
      <c r="O43" s="9"/>
      <c r="P43" s="9"/>
      <c r="Q43" s="9"/>
    </row>
    <row r="44" spans="1:17" ht="15.75" hidden="1" customHeight="1" x14ac:dyDescent="0.2">
      <c r="A44" s="7"/>
      <c r="B44" s="21"/>
      <c r="C44" s="2"/>
      <c r="D44" s="6"/>
      <c r="E44" s="6"/>
      <c r="F44" s="6"/>
      <c r="G44" s="2"/>
      <c r="H44" s="6"/>
      <c r="I44" s="6"/>
      <c r="J44" s="22"/>
      <c r="K44" s="3"/>
      <c r="L44" s="3"/>
      <c r="M44" s="2"/>
      <c r="N44" s="11"/>
      <c r="O44" s="9"/>
      <c r="P44" s="9"/>
      <c r="Q44" s="9"/>
    </row>
    <row r="45" spans="1:17" ht="15.75" hidden="1" customHeight="1" x14ac:dyDescent="0.2">
      <c r="A45" s="7"/>
      <c r="B45" s="21"/>
      <c r="C45" s="2"/>
      <c r="D45" s="6"/>
      <c r="E45" s="6"/>
      <c r="F45" s="6"/>
      <c r="G45" s="2"/>
      <c r="H45" s="6"/>
      <c r="I45" s="6"/>
      <c r="J45" s="22"/>
      <c r="K45" s="3"/>
      <c r="L45" s="3"/>
      <c r="M45" s="2"/>
      <c r="N45" s="11"/>
      <c r="O45" s="9"/>
      <c r="P45" s="9"/>
      <c r="Q45" s="9"/>
    </row>
    <row r="46" spans="1:17" ht="15.75" hidden="1" customHeight="1" x14ac:dyDescent="0.2">
      <c r="A46" s="7"/>
      <c r="B46" s="21"/>
      <c r="C46" s="2"/>
      <c r="D46" s="6"/>
      <c r="E46" s="6"/>
      <c r="F46" s="6"/>
      <c r="G46" s="2"/>
      <c r="H46" s="6"/>
      <c r="I46" s="6"/>
      <c r="J46" s="22"/>
      <c r="K46" s="3"/>
      <c r="L46" s="3"/>
      <c r="M46" s="2"/>
      <c r="N46" s="11"/>
      <c r="O46" s="9"/>
      <c r="P46" s="9"/>
      <c r="Q46" s="9"/>
    </row>
    <row r="47" spans="1:17" ht="15.75" hidden="1" customHeight="1" x14ac:dyDescent="0.2">
      <c r="A47" s="7"/>
      <c r="B47" s="21"/>
      <c r="C47" s="2"/>
      <c r="D47" s="6"/>
      <c r="E47" s="6"/>
      <c r="F47" s="6"/>
      <c r="G47" s="2"/>
      <c r="H47" s="6"/>
      <c r="I47" s="6"/>
      <c r="J47" s="22"/>
      <c r="K47" s="3"/>
      <c r="L47" s="3"/>
      <c r="M47" s="2"/>
      <c r="N47" s="11"/>
      <c r="O47" s="9"/>
      <c r="P47" s="9"/>
      <c r="Q47" s="9"/>
    </row>
    <row r="48" spans="1:17" ht="15.75" hidden="1" customHeight="1" x14ac:dyDescent="0.2">
      <c r="A48" s="7"/>
      <c r="B48" s="21"/>
      <c r="C48" s="2"/>
      <c r="D48" s="6"/>
      <c r="E48" s="6"/>
      <c r="F48" s="6"/>
      <c r="G48" s="2"/>
      <c r="H48" s="6"/>
      <c r="I48" s="6"/>
      <c r="J48" s="22"/>
      <c r="K48" s="3"/>
      <c r="L48" s="3"/>
      <c r="M48" s="2"/>
      <c r="N48" s="11"/>
      <c r="O48" s="9"/>
      <c r="P48" s="9"/>
      <c r="Q48" s="9"/>
    </row>
    <row r="49" spans="1:17" ht="15.75" hidden="1" customHeight="1" x14ac:dyDescent="0.2">
      <c r="A49" s="7"/>
      <c r="B49" s="21"/>
      <c r="C49" s="2"/>
      <c r="D49" s="6"/>
      <c r="E49" s="6"/>
      <c r="F49" s="6"/>
      <c r="G49" s="2"/>
      <c r="H49" s="6"/>
      <c r="I49" s="6"/>
      <c r="J49" s="22"/>
      <c r="K49" s="3"/>
      <c r="L49" s="3"/>
      <c r="M49" s="2"/>
      <c r="N49" s="11"/>
      <c r="O49" s="9"/>
      <c r="P49" s="9"/>
      <c r="Q49" s="9"/>
    </row>
    <row r="50" spans="1:17" ht="15.75" hidden="1" customHeight="1" x14ac:dyDescent="0.2">
      <c r="A50" s="7"/>
      <c r="B50" s="21"/>
      <c r="C50" s="2"/>
      <c r="D50" s="6"/>
      <c r="E50" s="6"/>
      <c r="F50" s="6"/>
      <c r="G50" s="2"/>
      <c r="H50" s="6"/>
      <c r="I50" s="6"/>
      <c r="J50" s="22"/>
      <c r="K50" s="3"/>
      <c r="L50" s="3"/>
      <c r="M50" s="2"/>
      <c r="N50" s="11"/>
      <c r="O50" s="9"/>
      <c r="P50" s="9"/>
      <c r="Q50" s="9"/>
    </row>
    <row r="51" spans="1:17" ht="15.75" hidden="1" customHeight="1" x14ac:dyDescent="0.2">
      <c r="A51" s="7"/>
      <c r="B51" s="21"/>
      <c r="C51" s="2"/>
      <c r="D51" s="6"/>
      <c r="E51" s="6"/>
      <c r="F51" s="6"/>
      <c r="G51" s="2"/>
      <c r="H51" s="6"/>
      <c r="I51" s="6"/>
      <c r="J51" s="22"/>
      <c r="K51" s="3"/>
      <c r="L51" s="3"/>
      <c r="M51" s="2"/>
      <c r="N51" s="11"/>
      <c r="O51" s="9"/>
      <c r="P51" s="9"/>
      <c r="Q51" s="9"/>
    </row>
    <row r="52" spans="1:17" ht="15.75" hidden="1" customHeight="1" x14ac:dyDescent="0.2">
      <c r="A52" s="7"/>
      <c r="B52" s="21"/>
      <c r="C52" s="2"/>
      <c r="D52" s="6"/>
      <c r="E52" s="6"/>
      <c r="F52" s="6"/>
      <c r="G52" s="2"/>
      <c r="H52" s="6"/>
      <c r="I52" s="6"/>
      <c r="J52" s="22"/>
      <c r="K52" s="3"/>
      <c r="L52" s="3"/>
      <c r="M52" s="2"/>
      <c r="N52" s="11"/>
      <c r="O52" s="9"/>
      <c r="P52" s="9"/>
      <c r="Q52" s="9"/>
    </row>
    <row r="53" spans="1:17" ht="15.75" hidden="1" customHeight="1" x14ac:dyDescent="0.2">
      <c r="A53" s="7"/>
      <c r="B53" s="21"/>
      <c r="C53" s="2"/>
      <c r="D53" s="6"/>
      <c r="E53" s="6"/>
      <c r="F53" s="6"/>
      <c r="G53" s="2"/>
      <c r="H53" s="6"/>
      <c r="I53" s="6"/>
      <c r="J53" s="22"/>
      <c r="K53" s="3"/>
      <c r="L53" s="3"/>
      <c r="M53" s="2"/>
      <c r="N53" s="11"/>
      <c r="O53" s="9"/>
      <c r="P53" s="9"/>
      <c r="Q53" s="9"/>
    </row>
    <row r="54" spans="1:17" hidden="1" x14ac:dyDescent="0.2">
      <c r="A54" s="33" t="s">
        <v>17</v>
      </c>
      <c r="B54" s="33"/>
      <c r="C54" s="33"/>
      <c r="D54" s="33"/>
      <c r="E54" s="33"/>
      <c r="F54" s="33"/>
      <c r="G54" s="33"/>
      <c r="H54" s="33"/>
      <c r="I54" s="33"/>
      <c r="J54" s="33"/>
      <c r="K54" s="33"/>
      <c r="L54" s="33"/>
      <c r="M54" s="33"/>
      <c r="N54" s="33"/>
      <c r="O54" s="33"/>
      <c r="P54" s="33"/>
      <c r="Q54" s="9" t="e">
        <f>SUM(Q4:Q14)</f>
        <v>#DIV/0!</v>
      </c>
    </row>
    <row r="55" spans="1:17" hidden="1" x14ac:dyDescent="0.2"/>
    <row r="56" spans="1:17" hidden="1" x14ac:dyDescent="0.2"/>
    <row r="57" spans="1:17" hidden="1" x14ac:dyDescent="0.2"/>
    <row r="58" spans="1:17" hidden="1" x14ac:dyDescent="0.2"/>
    <row r="59" spans="1:17" hidden="1" x14ac:dyDescent="0.2"/>
    <row r="60" spans="1:17" hidden="1" x14ac:dyDescent="0.2">
      <c r="B60" s="32" t="s">
        <v>18</v>
      </c>
      <c r="C60" s="32"/>
      <c r="D60" s="32"/>
      <c r="E60" s="32"/>
      <c r="F60" s="32"/>
      <c r="G60" s="32"/>
      <c r="H60" s="32"/>
      <c r="I60" s="32"/>
      <c r="J60" s="32"/>
      <c r="K60" s="32"/>
      <c r="L60" s="32"/>
    </row>
    <row r="61" spans="1:17" hidden="1" x14ac:dyDescent="0.2">
      <c r="C61" s="23"/>
      <c r="D61" s="23"/>
      <c r="E61" s="23"/>
    </row>
    <row r="62" spans="1:17" hidden="1" x14ac:dyDescent="0.2">
      <c r="B62" s="40" t="s">
        <v>19</v>
      </c>
      <c r="C62" s="10" t="s">
        <v>20</v>
      </c>
      <c r="D62" s="10"/>
      <c r="E62" s="10"/>
      <c r="F62" s="10">
        <v>3</v>
      </c>
      <c r="G62" s="10">
        <f>+F62*G65</f>
        <v>15</v>
      </c>
      <c r="H62" s="25">
        <v>0.25</v>
      </c>
      <c r="I62" s="10">
        <f>+F62*I65</f>
        <v>30</v>
      </c>
      <c r="J62" s="25">
        <v>0.5</v>
      </c>
      <c r="K62" s="10">
        <f>+F62*K65</f>
        <v>60</v>
      </c>
      <c r="L62" s="25">
        <v>1</v>
      </c>
    </row>
    <row r="63" spans="1:17" hidden="1" x14ac:dyDescent="0.2">
      <c r="B63" s="40"/>
      <c r="C63" s="10" t="s">
        <v>21</v>
      </c>
      <c r="D63" s="10"/>
      <c r="E63" s="10"/>
      <c r="F63" s="10">
        <v>2</v>
      </c>
      <c r="G63" s="10">
        <f>+F63*G65</f>
        <v>10</v>
      </c>
      <c r="H63" s="25">
        <v>0.17</v>
      </c>
      <c r="I63" s="10">
        <f>+F63*I65</f>
        <v>20</v>
      </c>
      <c r="J63" s="25">
        <v>0.33</v>
      </c>
      <c r="K63" s="10">
        <f>+F63*K65</f>
        <v>40</v>
      </c>
      <c r="L63" s="25">
        <v>0.67</v>
      </c>
    </row>
    <row r="64" spans="1:17" hidden="1" x14ac:dyDescent="0.2">
      <c r="B64" s="40"/>
      <c r="C64" s="10" t="s">
        <v>22</v>
      </c>
      <c r="D64" s="10"/>
      <c r="E64" s="10"/>
      <c r="F64" s="10">
        <v>1</v>
      </c>
      <c r="G64" s="10">
        <f>+F64*G65</f>
        <v>5</v>
      </c>
      <c r="H64" s="25">
        <v>0.08</v>
      </c>
      <c r="I64" s="10">
        <f>+F64*I65</f>
        <v>10</v>
      </c>
      <c r="J64" s="25">
        <v>0.17</v>
      </c>
      <c r="K64" s="10">
        <f>+F64*K65</f>
        <v>20</v>
      </c>
      <c r="L64" s="25">
        <v>0.33</v>
      </c>
    </row>
    <row r="65" spans="2:14" hidden="1" x14ac:dyDescent="0.2">
      <c r="B65" s="41"/>
      <c r="C65" s="33" t="s">
        <v>23</v>
      </c>
      <c r="D65" s="33"/>
      <c r="E65" s="33"/>
      <c r="F65" s="33"/>
      <c r="G65" s="33">
        <v>5</v>
      </c>
      <c r="H65" s="33"/>
      <c r="I65" s="33">
        <v>10</v>
      </c>
      <c r="J65" s="33"/>
      <c r="K65" s="33">
        <v>20</v>
      </c>
      <c r="L65" s="33"/>
    </row>
    <row r="66" spans="2:14" hidden="1" x14ac:dyDescent="0.2">
      <c r="B66" s="41"/>
      <c r="C66" s="33"/>
      <c r="D66" s="33"/>
      <c r="E66" s="33"/>
      <c r="F66" s="33"/>
      <c r="G66" s="33" t="s">
        <v>24</v>
      </c>
      <c r="H66" s="33"/>
      <c r="I66" s="33" t="s">
        <v>25</v>
      </c>
      <c r="J66" s="33"/>
      <c r="K66" s="33" t="s">
        <v>26</v>
      </c>
      <c r="L66" s="33"/>
    </row>
    <row r="67" spans="2:14" hidden="1" x14ac:dyDescent="0.2">
      <c r="B67" s="41"/>
      <c r="C67" s="42"/>
      <c r="D67" s="42"/>
      <c r="E67" s="42"/>
      <c r="F67" s="42"/>
      <c r="G67" s="33" t="s">
        <v>6</v>
      </c>
      <c r="H67" s="33"/>
      <c r="I67" s="33"/>
      <c r="J67" s="33"/>
      <c r="K67" s="33"/>
      <c r="L67" s="33"/>
    </row>
    <row r="68" spans="2:14" hidden="1" x14ac:dyDescent="0.2"/>
    <row r="69" spans="2:14" hidden="1" x14ac:dyDescent="0.2"/>
    <row r="70" spans="2:14" hidden="1" x14ac:dyDescent="0.2"/>
    <row r="71" spans="2:14" ht="51" hidden="1" x14ac:dyDescent="0.2">
      <c r="B71" s="34" t="s">
        <v>27</v>
      </c>
      <c r="C71" s="35"/>
      <c r="D71" s="26"/>
      <c r="E71" s="26"/>
      <c r="F71" s="6" t="s">
        <v>19</v>
      </c>
      <c r="G71" s="6" t="s">
        <v>6</v>
      </c>
      <c r="H71" s="6" t="s">
        <v>7</v>
      </c>
      <c r="I71" s="6" t="s">
        <v>28</v>
      </c>
      <c r="J71" s="6" t="s">
        <v>9</v>
      </c>
      <c r="K71" s="6" t="s">
        <v>10</v>
      </c>
      <c r="L71" s="6" t="s">
        <v>11</v>
      </c>
      <c r="M71" s="6"/>
      <c r="N71" s="23"/>
    </row>
    <row r="72" spans="2:14" ht="25.5" hidden="1" x14ac:dyDescent="0.2">
      <c r="B72" s="36"/>
      <c r="C72" s="37"/>
      <c r="D72" s="27"/>
      <c r="E72" s="27"/>
      <c r="F72" s="6">
        <v>1</v>
      </c>
      <c r="G72" s="6">
        <v>5</v>
      </c>
      <c r="H72" s="6">
        <f t="shared" ref="H72:H80" si="12">+F72*G72</f>
        <v>5</v>
      </c>
      <c r="I72" s="22">
        <f>H72/60</f>
        <v>8.3333333333333329E-2</v>
      </c>
      <c r="J72" s="6" t="s">
        <v>24</v>
      </c>
      <c r="K72" s="6" t="s">
        <v>29</v>
      </c>
      <c r="L72" s="6" t="s">
        <v>30</v>
      </c>
      <c r="M72" s="6"/>
      <c r="N72" s="28"/>
    </row>
    <row r="73" spans="2:14" ht="76.5" hidden="1" x14ac:dyDescent="0.2">
      <c r="B73" s="36"/>
      <c r="C73" s="37"/>
      <c r="D73" s="27"/>
      <c r="E73" s="27"/>
      <c r="F73" s="6">
        <v>1</v>
      </c>
      <c r="G73" s="6">
        <v>10</v>
      </c>
      <c r="H73" s="6">
        <f t="shared" si="12"/>
        <v>10</v>
      </c>
      <c r="I73" s="22">
        <f t="shared" ref="I73:I80" si="13">H73/60</f>
        <v>0.16666666666666666</v>
      </c>
      <c r="J73" s="6" t="s">
        <v>24</v>
      </c>
      <c r="K73" s="6" t="s">
        <v>31</v>
      </c>
      <c r="L73" s="6" t="s">
        <v>32</v>
      </c>
      <c r="M73" s="6"/>
      <c r="N73" s="28"/>
    </row>
    <row r="74" spans="2:14" ht="25.5" hidden="1" x14ac:dyDescent="0.2">
      <c r="B74" s="36"/>
      <c r="C74" s="37"/>
      <c r="D74" s="27"/>
      <c r="E74" s="27"/>
      <c r="F74" s="6">
        <v>2</v>
      </c>
      <c r="G74" s="6">
        <v>5</v>
      </c>
      <c r="H74" s="6">
        <f t="shared" si="12"/>
        <v>10</v>
      </c>
      <c r="I74" s="22">
        <f t="shared" si="13"/>
        <v>0.16666666666666666</v>
      </c>
      <c r="J74" s="6" t="s">
        <v>24</v>
      </c>
      <c r="K74" s="6" t="s">
        <v>31</v>
      </c>
      <c r="L74" s="6" t="s">
        <v>33</v>
      </c>
      <c r="M74" s="6"/>
      <c r="N74" s="28"/>
    </row>
    <row r="75" spans="2:14" ht="25.5" hidden="1" x14ac:dyDescent="0.2">
      <c r="B75" s="36"/>
      <c r="C75" s="37"/>
      <c r="D75" s="27"/>
      <c r="E75" s="27"/>
      <c r="F75" s="6">
        <v>3</v>
      </c>
      <c r="G75" s="6">
        <v>5</v>
      </c>
      <c r="H75" s="6">
        <f t="shared" si="12"/>
        <v>15</v>
      </c>
      <c r="I75" s="22">
        <f t="shared" si="13"/>
        <v>0.25</v>
      </c>
      <c r="J75" s="6" t="s">
        <v>25</v>
      </c>
      <c r="K75" s="6" t="s">
        <v>34</v>
      </c>
      <c r="L75" s="6" t="s">
        <v>33</v>
      </c>
      <c r="M75" s="6"/>
      <c r="N75" s="28"/>
    </row>
    <row r="76" spans="2:14" ht="102" hidden="1" x14ac:dyDescent="0.2">
      <c r="B76" s="36"/>
      <c r="C76" s="37"/>
      <c r="D76" s="27"/>
      <c r="E76" s="27"/>
      <c r="F76" s="6">
        <v>2</v>
      </c>
      <c r="G76" s="6">
        <v>10</v>
      </c>
      <c r="H76" s="6">
        <f t="shared" si="12"/>
        <v>20</v>
      </c>
      <c r="I76" s="22">
        <f t="shared" si="13"/>
        <v>0.33333333333333331</v>
      </c>
      <c r="J76" s="6" t="s">
        <v>25</v>
      </c>
      <c r="K76" s="6" t="s">
        <v>34</v>
      </c>
      <c r="L76" s="6" t="s">
        <v>35</v>
      </c>
      <c r="M76" s="6"/>
      <c r="N76" s="28"/>
    </row>
    <row r="77" spans="2:14" ht="76.5" hidden="1" x14ac:dyDescent="0.2">
      <c r="B77" s="36"/>
      <c r="C77" s="37"/>
      <c r="D77" s="27"/>
      <c r="E77" s="27"/>
      <c r="F77" s="6">
        <v>1</v>
      </c>
      <c r="G77" s="6">
        <v>20</v>
      </c>
      <c r="H77" s="6">
        <f t="shared" si="12"/>
        <v>20</v>
      </c>
      <c r="I77" s="22">
        <f t="shared" si="13"/>
        <v>0.33333333333333331</v>
      </c>
      <c r="J77" s="6" t="s">
        <v>25</v>
      </c>
      <c r="K77" s="6" t="s">
        <v>34</v>
      </c>
      <c r="L77" s="6" t="s">
        <v>36</v>
      </c>
      <c r="M77" s="6"/>
      <c r="N77" s="28"/>
    </row>
    <row r="78" spans="2:14" ht="102" hidden="1" x14ac:dyDescent="0.2">
      <c r="B78" s="36"/>
      <c r="C78" s="37"/>
      <c r="D78" s="27"/>
      <c r="E78" s="27"/>
      <c r="F78" s="6">
        <v>3</v>
      </c>
      <c r="G78" s="6">
        <v>10</v>
      </c>
      <c r="H78" s="6">
        <f t="shared" si="12"/>
        <v>30</v>
      </c>
      <c r="I78" s="22">
        <f t="shared" si="13"/>
        <v>0.5</v>
      </c>
      <c r="J78" s="6" t="s">
        <v>26</v>
      </c>
      <c r="K78" s="6" t="s">
        <v>37</v>
      </c>
      <c r="L78" s="6" t="s">
        <v>38</v>
      </c>
      <c r="M78" s="6"/>
      <c r="N78" s="28"/>
    </row>
    <row r="79" spans="2:14" ht="127.5" hidden="1" x14ac:dyDescent="0.2">
      <c r="B79" s="36"/>
      <c r="C79" s="37"/>
      <c r="D79" s="27"/>
      <c r="E79" s="27"/>
      <c r="F79" s="6">
        <v>2</v>
      </c>
      <c r="G79" s="6">
        <v>20</v>
      </c>
      <c r="H79" s="6">
        <f t="shared" si="12"/>
        <v>40</v>
      </c>
      <c r="I79" s="22">
        <f t="shared" si="13"/>
        <v>0.66666666666666663</v>
      </c>
      <c r="J79" s="6" t="s">
        <v>26</v>
      </c>
      <c r="K79" s="6" t="s">
        <v>37</v>
      </c>
      <c r="L79" s="6" t="s">
        <v>39</v>
      </c>
      <c r="M79" s="6"/>
      <c r="N79" s="28"/>
    </row>
    <row r="80" spans="2:14" ht="127.5" hidden="1" x14ac:dyDescent="0.2">
      <c r="B80" s="38"/>
      <c r="C80" s="39"/>
      <c r="D80" s="29"/>
      <c r="E80" s="29"/>
      <c r="F80" s="6">
        <v>3</v>
      </c>
      <c r="G80" s="6">
        <v>20</v>
      </c>
      <c r="H80" s="6">
        <f t="shared" si="12"/>
        <v>60</v>
      </c>
      <c r="I80" s="22">
        <f t="shared" si="13"/>
        <v>1</v>
      </c>
      <c r="J80" s="6" t="s">
        <v>26</v>
      </c>
      <c r="K80" s="6" t="s">
        <v>40</v>
      </c>
      <c r="L80" s="6" t="s">
        <v>41</v>
      </c>
      <c r="M80" s="6"/>
      <c r="N80" s="28"/>
    </row>
  </sheetData>
  <mergeCells count="25">
    <mergeCell ref="O4:O14"/>
    <mergeCell ref="P4:P14"/>
    <mergeCell ref="Q4:Q14"/>
    <mergeCell ref="A1:Q1"/>
    <mergeCell ref="A2:A3"/>
    <mergeCell ref="B2:C2"/>
    <mergeCell ref="D2:F2"/>
    <mergeCell ref="G2:Q2"/>
    <mergeCell ref="A5:A6"/>
    <mergeCell ref="A12:A13"/>
    <mergeCell ref="A7:A11"/>
    <mergeCell ref="B60:L60"/>
    <mergeCell ref="A54:P54"/>
    <mergeCell ref="G67:L67"/>
    <mergeCell ref="B71:C80"/>
    <mergeCell ref="B62:B64"/>
    <mergeCell ref="B65:B67"/>
    <mergeCell ref="C65:F66"/>
    <mergeCell ref="G65:H65"/>
    <mergeCell ref="I65:J65"/>
    <mergeCell ref="K65:L65"/>
    <mergeCell ref="G66:H66"/>
    <mergeCell ref="I66:J66"/>
    <mergeCell ref="K66:L66"/>
    <mergeCell ref="C67:F67"/>
  </mergeCells>
  <dataValidations count="2">
    <dataValidation type="list" allowBlank="1" showInputMessage="1" showErrorMessage="1" sqref="H4:H53" xr:uid="{00000000-0002-0000-0000-000000000000}">
      <formula1>$G$65:$L$65</formula1>
    </dataValidation>
    <dataValidation type="list" allowBlank="1" showInputMessage="1" showErrorMessage="1" sqref="G4:G53" xr:uid="{00000000-0002-0000-0000-000001000000}">
      <formula1>$F$62:$F$64</formula1>
    </dataValidation>
  </dataValidations>
  <pageMargins left="0.23622047244094491" right="0.23622047244094491" top="0.74803149606299213" bottom="0.74803149606299213" header="0.31496062992125984" footer="0.31496062992125984"/>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58EBB80E8B534385A370111876C40B" ma:contentTypeVersion="13" ma:contentTypeDescription="Crear nuevo documento." ma:contentTypeScope="" ma:versionID="805916ad9d027d0dfac7dabbac1a7604">
  <xsd:schema xmlns:xsd="http://www.w3.org/2001/XMLSchema" xmlns:xs="http://www.w3.org/2001/XMLSchema" xmlns:p="http://schemas.microsoft.com/office/2006/metadata/properties" xmlns:ns2="f954c0e2-e925-45c6-bc7d-a6468998035a" xmlns:ns3="e8e78c4e-e006-4aa4-a65e-dfd77f309a20" targetNamespace="http://schemas.microsoft.com/office/2006/metadata/properties" ma:root="true" ma:fieldsID="b3d024c12a8914842c88acaf6c8befaa" ns2:_="" ns3:_="">
    <xsd:import namespace="f954c0e2-e925-45c6-bc7d-a6468998035a"/>
    <xsd:import namespace="e8e78c4e-e006-4aa4-a65e-dfd77f309a20"/>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4c0e2-e925-45c6-bc7d-a64689980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ed62834d-3222-461b-8ca6-a88c350fce9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e78c4e-e006-4aa4-a65e-dfd77f309a20"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65a0ee6-0406-4d2e-aba9-16d7ea6d0ec7}" ma:internalName="TaxCatchAll" ma:showField="CatchAllData" ma:web="e8e78c4e-e006-4aa4-a65e-dfd77f309a2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8e78c4e-e006-4aa4-a65e-dfd77f309a20" xsi:nil="true"/>
    <lcf76f155ced4ddcb4097134ff3c332f xmlns="f954c0e2-e925-45c6-bc7d-a6468998035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94E898-6CBF-4E04-AB97-DD0E8A122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4c0e2-e925-45c6-bc7d-a6468998035a"/>
    <ds:schemaRef ds:uri="e8e78c4e-e006-4aa4-a65e-dfd77f309a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E5D187-1F0E-4B94-BFB5-44EE980407DB}">
  <ds:schemaRefs>
    <ds:schemaRef ds:uri="http://schemas.microsoft.com/office/2006/documentManagement/types"/>
    <ds:schemaRef ds:uri="http://purl.org/dc/elements/1.1/"/>
    <ds:schemaRef ds:uri="f954c0e2-e925-45c6-bc7d-a6468998035a"/>
    <ds:schemaRef ds:uri="http://schemas.openxmlformats.org/package/2006/metadata/core-properties"/>
    <ds:schemaRef ds:uri="http://purl.org/dc/terms/"/>
    <ds:schemaRef ds:uri="http://www.w3.org/XML/1998/namespace"/>
    <ds:schemaRef ds:uri="http://schemas.microsoft.com/office/2006/metadata/properties"/>
    <ds:schemaRef ds:uri="http://schemas.microsoft.com/office/infopath/2007/PartnerControls"/>
    <ds:schemaRef ds:uri="e8e78c4e-e006-4aa4-a65e-dfd77f309a20"/>
    <ds:schemaRef ds:uri="http://purl.org/dc/dcmitype/"/>
  </ds:schemaRefs>
</ds:datastoreItem>
</file>

<file path=customXml/itemProps3.xml><?xml version="1.0" encoding="utf-8"?>
<ds:datastoreItem xmlns:ds="http://schemas.openxmlformats.org/officeDocument/2006/customXml" ds:itemID="{04BDBB03-5797-4CAC-B76F-D5EE21798B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Riesgos</vt:lpstr>
      <vt:lpstr>'Matriz de Riesgos'!Área_de_impresión</vt:lpstr>
      <vt:lpstr>'Matriz de Riesgos'!Títulos_a_imprimir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Victor.Restrepo</dc:creator>
  <cp:lastModifiedBy>Luisa Zapa Florez</cp:lastModifiedBy>
  <cp:lastPrinted>2020-03-10T14:41:17Z</cp:lastPrinted>
  <dcterms:created xsi:type="dcterms:W3CDTF">2018-02-27T21:49:05Z</dcterms:created>
  <dcterms:modified xsi:type="dcterms:W3CDTF">2023-02-16T12:43:10Z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0x0101004858EBB80E8B534385A370111876C40B</vt:lpwstr>
  </property>
</Properties>
</file>