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4"/>
  <workbookPr/>
  <mc:AlternateContent xmlns:mc="http://schemas.openxmlformats.org/markup-compatibility/2006">
    <mc:Choice Requires="x15">
      <x15ac:absPath xmlns:x15ac="http://schemas.microsoft.com/office/spreadsheetml/2010/11/ac" url="D:\OneDrive - Universidad de Antioquia\Diana Giraldo\PEDIDOS\Pedidos SAP\2025\Contrato de Transporte de Urabá\Evaluación\"/>
    </mc:Choice>
  </mc:AlternateContent>
  <xr:revisionPtr revIDLastSave="0" documentId="8_{CE637530-D3A0-4BDF-961F-70A217DB7396}" xr6:coauthVersionLast="47" xr6:coauthVersionMax="47" xr10:uidLastSave="{00000000-0000-0000-0000-000000000000}"/>
  <bookViews>
    <workbookView xWindow="-120" yWindow="-120" windowWidth="20730" windowHeight="11040" xr2:uid="{00000000-000D-0000-FFFF-FFFF00000000}"/>
  </bookViews>
  <sheets>
    <sheet name="Resumen" sheetId="17" r:id="rId1"/>
    <sheet name="Oferente 1" sheetId="3" r:id="rId2"/>
    <sheet name="Oferente 2" sheetId="12" r:id="rId3"/>
    <sheet name="Valores mínimos" sheetId="16" r:id="rId4"/>
    <sheet name="Puntaje" sheetId="8" r:id="rId5"/>
    <sheet name="REGIONES" sheetId="4" state="hidden" r:id="rId6"/>
  </sheets>
  <definedNames>
    <definedName name="_xlnm.Print_Area" localSheetId="1">'Oferente 1'!$A$1:$M$100</definedName>
    <definedName name="_xlnm.Print_Area" localSheetId="2">'Oferente 2'!$A$1:$M$100</definedName>
    <definedName name="_xlnm.Print_Area" localSheetId="3">'Valores mínimos'!$A$1:$M$100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5" i="16" l="1"/>
  <c r="P95" i="12" s="1"/>
  <c r="B4" i="12"/>
  <c r="P95" i="3"/>
  <c r="B96" i="16"/>
  <c r="B97" i="16"/>
  <c r="B98" i="16"/>
  <c r="B78" i="16"/>
  <c r="C78" i="16"/>
  <c r="Q78" i="3" s="1"/>
  <c r="D78" i="16"/>
  <c r="E78" i="16"/>
  <c r="S78" i="3" s="1"/>
  <c r="F78" i="16"/>
  <c r="G78" i="16"/>
  <c r="H78" i="16"/>
  <c r="V78" i="12" s="1"/>
  <c r="I78" i="16"/>
  <c r="J78" i="16"/>
  <c r="X78" i="12" s="1"/>
  <c r="B79" i="16"/>
  <c r="P79" i="12" s="1"/>
  <c r="C79" i="16"/>
  <c r="D79" i="16"/>
  <c r="E79" i="16"/>
  <c r="F79" i="16"/>
  <c r="G79" i="16"/>
  <c r="H79" i="16"/>
  <c r="V79" i="12" s="1"/>
  <c r="I79" i="16"/>
  <c r="J79" i="16"/>
  <c r="B80" i="16"/>
  <c r="C80" i="16"/>
  <c r="Q80" i="12" s="1"/>
  <c r="D80" i="16"/>
  <c r="R80" i="12" s="1"/>
  <c r="E80" i="16"/>
  <c r="S80" i="12" s="1"/>
  <c r="F80" i="16"/>
  <c r="T80" i="3" s="1"/>
  <c r="G80" i="16"/>
  <c r="U80" i="12" s="1"/>
  <c r="H80" i="16"/>
  <c r="V80" i="12" s="1"/>
  <c r="I80" i="16"/>
  <c r="J80" i="16"/>
  <c r="X80" i="12" s="1"/>
  <c r="B81" i="16"/>
  <c r="C81" i="16"/>
  <c r="D81" i="16"/>
  <c r="E81" i="16"/>
  <c r="F81" i="16"/>
  <c r="T81" i="12" s="1"/>
  <c r="G81" i="16"/>
  <c r="H81" i="16"/>
  <c r="V81" i="12" s="1"/>
  <c r="I81" i="16"/>
  <c r="J81" i="16"/>
  <c r="X81" i="12" s="1"/>
  <c r="B82" i="16"/>
  <c r="P82" i="12" s="1"/>
  <c r="C82" i="16"/>
  <c r="D82" i="16"/>
  <c r="R82" i="12" s="1"/>
  <c r="E82" i="16"/>
  <c r="F82" i="16"/>
  <c r="G82" i="16"/>
  <c r="U82" i="12" s="1"/>
  <c r="H82" i="16"/>
  <c r="V82" i="3" s="1"/>
  <c r="I82" i="16"/>
  <c r="J82" i="16"/>
  <c r="B83" i="16"/>
  <c r="C83" i="16"/>
  <c r="D83" i="16"/>
  <c r="R83" i="3" s="1"/>
  <c r="E83" i="16"/>
  <c r="F83" i="16"/>
  <c r="G83" i="16"/>
  <c r="H83" i="16"/>
  <c r="V83" i="3" s="1"/>
  <c r="I83" i="16"/>
  <c r="J83" i="16"/>
  <c r="X83" i="3" s="1"/>
  <c r="B84" i="16"/>
  <c r="P84" i="3" s="1"/>
  <c r="C84" i="16"/>
  <c r="D84" i="16"/>
  <c r="R84" i="12" s="1"/>
  <c r="E84" i="16"/>
  <c r="S84" i="12" s="1"/>
  <c r="F84" i="16"/>
  <c r="G84" i="16"/>
  <c r="H84" i="16"/>
  <c r="I84" i="16"/>
  <c r="J84" i="16"/>
  <c r="B85" i="16"/>
  <c r="P85" i="12" s="1"/>
  <c r="C85" i="16"/>
  <c r="D85" i="16"/>
  <c r="E85" i="16"/>
  <c r="F85" i="16"/>
  <c r="T85" i="12" s="1"/>
  <c r="G85" i="16"/>
  <c r="U85" i="12" s="1"/>
  <c r="H85" i="16"/>
  <c r="I85" i="16"/>
  <c r="W85" i="12" s="1"/>
  <c r="J85" i="16"/>
  <c r="B86" i="16"/>
  <c r="P86" i="12" s="1"/>
  <c r="C86" i="16"/>
  <c r="D86" i="16"/>
  <c r="R86" i="12" s="1"/>
  <c r="E86" i="16"/>
  <c r="F86" i="16"/>
  <c r="G86" i="16"/>
  <c r="H86" i="16"/>
  <c r="I86" i="16"/>
  <c r="W86" i="12" s="1"/>
  <c r="J86" i="16"/>
  <c r="B87" i="16"/>
  <c r="C87" i="16"/>
  <c r="D87" i="16"/>
  <c r="E87" i="16"/>
  <c r="F87" i="16"/>
  <c r="G87" i="16"/>
  <c r="U87" i="3" s="1"/>
  <c r="H87" i="16"/>
  <c r="V87" i="3" s="1"/>
  <c r="I87" i="16"/>
  <c r="W87" i="12" s="1"/>
  <c r="J87" i="16"/>
  <c r="X87" i="12" s="1"/>
  <c r="B88" i="16"/>
  <c r="C88" i="16"/>
  <c r="D88" i="16"/>
  <c r="E88" i="16"/>
  <c r="F88" i="16"/>
  <c r="G88" i="16"/>
  <c r="U88" i="12" s="1"/>
  <c r="H88" i="16"/>
  <c r="I88" i="16"/>
  <c r="W88" i="3" s="1"/>
  <c r="J88" i="16"/>
  <c r="B89" i="16"/>
  <c r="P89" i="3" s="1"/>
  <c r="C89" i="16"/>
  <c r="D89" i="16"/>
  <c r="R89" i="3" s="1"/>
  <c r="E89" i="16"/>
  <c r="S89" i="12" s="1"/>
  <c r="F89" i="16"/>
  <c r="T89" i="12" s="1"/>
  <c r="G89" i="16"/>
  <c r="U89" i="12" s="1"/>
  <c r="H89" i="16"/>
  <c r="I89" i="16"/>
  <c r="W89" i="12" s="1"/>
  <c r="J89" i="16"/>
  <c r="B90" i="16"/>
  <c r="C90" i="16"/>
  <c r="D90" i="16"/>
  <c r="E90" i="16"/>
  <c r="S90" i="12" s="1"/>
  <c r="F90" i="16"/>
  <c r="G90" i="16"/>
  <c r="U90" i="12" s="1"/>
  <c r="H90" i="16"/>
  <c r="I90" i="16"/>
  <c r="W90" i="12" s="1"/>
  <c r="J90" i="16"/>
  <c r="X90" i="12" s="1"/>
  <c r="B91" i="16"/>
  <c r="P91" i="12" s="1"/>
  <c r="C91" i="16"/>
  <c r="Q91" i="12" s="1"/>
  <c r="D91" i="16"/>
  <c r="E91" i="16"/>
  <c r="F91" i="16"/>
  <c r="T91" i="12" s="1"/>
  <c r="G91" i="16"/>
  <c r="U91" i="12" s="1"/>
  <c r="H91" i="16"/>
  <c r="I91" i="16"/>
  <c r="J91" i="16"/>
  <c r="C77" i="16"/>
  <c r="D77" i="16"/>
  <c r="R77" i="12" s="1"/>
  <c r="E77" i="16"/>
  <c r="F77" i="16"/>
  <c r="G77" i="16"/>
  <c r="U77" i="3" s="1"/>
  <c r="H77" i="16"/>
  <c r="V77" i="3" s="1"/>
  <c r="I77" i="16"/>
  <c r="W77" i="3" s="1"/>
  <c r="J77" i="16"/>
  <c r="X77" i="3" s="1"/>
  <c r="B77" i="16"/>
  <c r="P77" i="3" s="1"/>
  <c r="B62" i="16"/>
  <c r="C62" i="16"/>
  <c r="D62" i="16"/>
  <c r="E62" i="16"/>
  <c r="F62" i="16"/>
  <c r="G62" i="16"/>
  <c r="H62" i="16"/>
  <c r="I62" i="16"/>
  <c r="J62" i="16"/>
  <c r="K62" i="16"/>
  <c r="L62" i="16"/>
  <c r="Z62" i="12" s="1"/>
  <c r="M62" i="16"/>
  <c r="AA62" i="12" s="1"/>
  <c r="B63" i="16"/>
  <c r="C63" i="16"/>
  <c r="Q63" i="12" s="1"/>
  <c r="D63" i="16"/>
  <c r="E63" i="16"/>
  <c r="S63" i="12" s="1"/>
  <c r="F63" i="16"/>
  <c r="G63" i="16"/>
  <c r="H63" i="16"/>
  <c r="V63" i="12" s="1"/>
  <c r="I63" i="16"/>
  <c r="J63" i="16"/>
  <c r="K63" i="16"/>
  <c r="L63" i="16"/>
  <c r="M63" i="16"/>
  <c r="B64" i="16"/>
  <c r="C64" i="16"/>
  <c r="D64" i="16"/>
  <c r="E64" i="16"/>
  <c r="S64" i="3" s="1"/>
  <c r="F64" i="16"/>
  <c r="G64" i="16"/>
  <c r="U64" i="3" s="1"/>
  <c r="H64" i="16"/>
  <c r="V64" i="3" s="1"/>
  <c r="I64" i="16"/>
  <c r="W64" i="3" s="1"/>
  <c r="J64" i="16"/>
  <c r="K64" i="16"/>
  <c r="L64" i="16"/>
  <c r="Z64" i="12" s="1"/>
  <c r="M64" i="16"/>
  <c r="B65" i="16"/>
  <c r="C65" i="16"/>
  <c r="D65" i="16"/>
  <c r="E65" i="16"/>
  <c r="F65" i="16"/>
  <c r="G65" i="16"/>
  <c r="H65" i="16"/>
  <c r="V65" i="3" s="1"/>
  <c r="I65" i="16"/>
  <c r="W65" i="12" s="1"/>
  <c r="J65" i="16"/>
  <c r="X65" i="12" s="1"/>
  <c r="K65" i="16"/>
  <c r="Y65" i="12" s="1"/>
  <c r="L65" i="16"/>
  <c r="M65" i="16"/>
  <c r="AA65" i="12" s="1"/>
  <c r="B66" i="16"/>
  <c r="C66" i="16"/>
  <c r="D66" i="16"/>
  <c r="R66" i="12" s="1"/>
  <c r="E66" i="16"/>
  <c r="F66" i="16"/>
  <c r="T66" i="12" s="1"/>
  <c r="G66" i="16"/>
  <c r="H66" i="16"/>
  <c r="I66" i="16"/>
  <c r="J66" i="16"/>
  <c r="K66" i="16"/>
  <c r="L66" i="16"/>
  <c r="Z66" i="12" s="1"/>
  <c r="M66" i="16"/>
  <c r="AA66" i="3" s="1"/>
  <c r="B67" i="16"/>
  <c r="C67" i="16"/>
  <c r="Q67" i="3" s="1"/>
  <c r="D67" i="16"/>
  <c r="E67" i="16"/>
  <c r="S67" i="3" s="1"/>
  <c r="F67" i="16"/>
  <c r="G67" i="16"/>
  <c r="H67" i="16"/>
  <c r="V67" i="12" s="1"/>
  <c r="I67" i="16"/>
  <c r="J67" i="16"/>
  <c r="X67" i="12" s="1"/>
  <c r="K67" i="16"/>
  <c r="L67" i="16"/>
  <c r="M67" i="16"/>
  <c r="B68" i="16"/>
  <c r="C68" i="16"/>
  <c r="D68" i="16"/>
  <c r="R68" i="12" s="1"/>
  <c r="E68" i="16"/>
  <c r="S68" i="12" s="1"/>
  <c r="F68" i="16"/>
  <c r="T68" i="12" s="1"/>
  <c r="G68" i="16"/>
  <c r="U68" i="3" s="1"/>
  <c r="H68" i="16"/>
  <c r="V68" i="3" s="1"/>
  <c r="I68" i="16"/>
  <c r="W68" i="12" s="1"/>
  <c r="J68" i="16"/>
  <c r="K68" i="16"/>
  <c r="L68" i="16"/>
  <c r="Z68" i="12" s="1"/>
  <c r="M68" i="16"/>
  <c r="B69" i="16"/>
  <c r="P69" i="12" s="1"/>
  <c r="C69" i="16"/>
  <c r="D69" i="16"/>
  <c r="E69" i="16"/>
  <c r="F69" i="16"/>
  <c r="G69" i="16"/>
  <c r="H69" i="16"/>
  <c r="I69" i="16"/>
  <c r="W69" i="12" s="1"/>
  <c r="J69" i="16"/>
  <c r="X69" i="12" s="1"/>
  <c r="K69" i="16"/>
  <c r="Y69" i="12" s="1"/>
  <c r="L69" i="16"/>
  <c r="M69" i="16"/>
  <c r="AA69" i="12" s="1"/>
  <c r="B70" i="16"/>
  <c r="C70" i="16"/>
  <c r="Q70" i="3" s="1"/>
  <c r="D70" i="16"/>
  <c r="R70" i="12" s="1"/>
  <c r="E70" i="16"/>
  <c r="F70" i="16"/>
  <c r="T70" i="12" s="1"/>
  <c r="G70" i="16"/>
  <c r="H70" i="16"/>
  <c r="I70" i="16"/>
  <c r="J70" i="16"/>
  <c r="K70" i="16"/>
  <c r="L70" i="16"/>
  <c r="Z70" i="3" s="1"/>
  <c r="M70" i="16"/>
  <c r="B71" i="16"/>
  <c r="P71" i="3" s="1"/>
  <c r="C71" i="16"/>
  <c r="Q71" i="3" s="1"/>
  <c r="D71" i="16"/>
  <c r="R71" i="3" s="1"/>
  <c r="E71" i="16"/>
  <c r="S71" i="12" s="1"/>
  <c r="F71" i="16"/>
  <c r="G71" i="16"/>
  <c r="H71" i="16"/>
  <c r="V71" i="12" s="1"/>
  <c r="I71" i="16"/>
  <c r="W71" i="3" s="1"/>
  <c r="J71" i="16"/>
  <c r="X71" i="3" s="1"/>
  <c r="K71" i="16"/>
  <c r="L71" i="16"/>
  <c r="M71" i="16"/>
  <c r="C61" i="16"/>
  <c r="D61" i="16"/>
  <c r="E61" i="16"/>
  <c r="F61" i="16"/>
  <c r="G61" i="16"/>
  <c r="H61" i="16"/>
  <c r="V61" i="12" s="1"/>
  <c r="I61" i="16"/>
  <c r="J61" i="16"/>
  <c r="X61" i="12" s="1"/>
  <c r="K61" i="16"/>
  <c r="L61" i="16"/>
  <c r="M61" i="16"/>
  <c r="AA61" i="12" s="1"/>
  <c r="B61" i="16"/>
  <c r="B14" i="16"/>
  <c r="P14" i="12" s="1"/>
  <c r="C14" i="16"/>
  <c r="D14" i="16"/>
  <c r="E14" i="16"/>
  <c r="F14" i="16"/>
  <c r="G14" i="16"/>
  <c r="H14" i="16"/>
  <c r="I14" i="16"/>
  <c r="J14" i="16"/>
  <c r="K14" i="16"/>
  <c r="L14" i="16"/>
  <c r="M14" i="16"/>
  <c r="AA14" i="3" s="1"/>
  <c r="B15" i="16"/>
  <c r="C15" i="16"/>
  <c r="Q15" i="12" s="1"/>
  <c r="D15" i="16"/>
  <c r="E15" i="16"/>
  <c r="S15" i="12" s="1"/>
  <c r="F15" i="16"/>
  <c r="G15" i="16"/>
  <c r="H15" i="16"/>
  <c r="I15" i="16"/>
  <c r="J15" i="16"/>
  <c r="K15" i="16"/>
  <c r="L15" i="16"/>
  <c r="M15" i="16"/>
  <c r="B16" i="16"/>
  <c r="C16" i="16"/>
  <c r="D16" i="16"/>
  <c r="E16" i="16"/>
  <c r="S16" i="3" s="1"/>
  <c r="F16" i="16"/>
  <c r="T16" i="12" s="1"/>
  <c r="G16" i="16"/>
  <c r="U16" i="12" s="1"/>
  <c r="H16" i="16"/>
  <c r="V16" i="12" s="1"/>
  <c r="I16" i="16"/>
  <c r="W16" i="12" s="1"/>
  <c r="J16" i="16"/>
  <c r="X16" i="12" s="1"/>
  <c r="K16" i="16"/>
  <c r="L16" i="16"/>
  <c r="M16" i="16"/>
  <c r="B17" i="16"/>
  <c r="C17" i="16"/>
  <c r="D17" i="16"/>
  <c r="E17" i="16"/>
  <c r="F17" i="16"/>
  <c r="G17" i="16"/>
  <c r="H17" i="16"/>
  <c r="I17" i="16"/>
  <c r="W17" i="3" s="1"/>
  <c r="J17" i="16"/>
  <c r="X17" i="12" s="1"/>
  <c r="K17" i="16"/>
  <c r="Y17" i="12" s="1"/>
  <c r="L17" i="16"/>
  <c r="Z17" i="12" s="1"/>
  <c r="M17" i="16"/>
  <c r="AA17" i="12" s="1"/>
  <c r="B18" i="16"/>
  <c r="P18" i="12" s="1"/>
  <c r="C18" i="16"/>
  <c r="D18" i="16"/>
  <c r="E18" i="16"/>
  <c r="F18" i="16"/>
  <c r="G18" i="16"/>
  <c r="H18" i="16"/>
  <c r="I18" i="16"/>
  <c r="J18" i="16"/>
  <c r="K18" i="16"/>
  <c r="L18" i="16"/>
  <c r="M18" i="16"/>
  <c r="AA18" i="12" s="1"/>
  <c r="B19" i="16"/>
  <c r="C19" i="16"/>
  <c r="Q19" i="12" s="1"/>
  <c r="D19" i="16"/>
  <c r="E19" i="16"/>
  <c r="S19" i="12" s="1"/>
  <c r="F19" i="16"/>
  <c r="T19" i="12" s="1"/>
  <c r="G19" i="16"/>
  <c r="H19" i="16"/>
  <c r="I19" i="16"/>
  <c r="J19" i="16"/>
  <c r="K19" i="16"/>
  <c r="L19" i="16"/>
  <c r="M19" i="16"/>
  <c r="B20" i="16"/>
  <c r="C20" i="16"/>
  <c r="D20" i="16"/>
  <c r="E20" i="16"/>
  <c r="S20" i="12" s="1"/>
  <c r="F20" i="16"/>
  <c r="T20" i="12" s="1"/>
  <c r="G20" i="16"/>
  <c r="H20" i="16"/>
  <c r="I20" i="16"/>
  <c r="W20" i="12" s="1"/>
  <c r="J20" i="16"/>
  <c r="X20" i="12" s="1"/>
  <c r="K20" i="16"/>
  <c r="L20" i="16"/>
  <c r="M20" i="16"/>
  <c r="B21" i="16"/>
  <c r="C21" i="16"/>
  <c r="D21" i="16"/>
  <c r="E21" i="16"/>
  <c r="F21" i="16"/>
  <c r="G21" i="16"/>
  <c r="H21" i="16"/>
  <c r="V21" i="12" s="1"/>
  <c r="I21" i="16"/>
  <c r="W21" i="12" s="1"/>
  <c r="J21" i="16"/>
  <c r="K21" i="16"/>
  <c r="Y21" i="12" s="1"/>
  <c r="L21" i="16"/>
  <c r="Z21" i="12" s="1"/>
  <c r="M21" i="16"/>
  <c r="AA21" i="12" s="1"/>
  <c r="B22" i="16"/>
  <c r="C22" i="16"/>
  <c r="D22" i="16"/>
  <c r="E22" i="16"/>
  <c r="F22" i="16"/>
  <c r="G22" i="16"/>
  <c r="H22" i="16"/>
  <c r="I22" i="16"/>
  <c r="J22" i="16"/>
  <c r="K22" i="16"/>
  <c r="L22" i="16"/>
  <c r="M22" i="16"/>
  <c r="B23" i="16"/>
  <c r="C23" i="16"/>
  <c r="Q23" i="12" s="1"/>
  <c r="D23" i="16"/>
  <c r="E23" i="16"/>
  <c r="S23" i="12" s="1"/>
  <c r="F23" i="16"/>
  <c r="T23" i="12" s="1"/>
  <c r="G23" i="16"/>
  <c r="H23" i="16"/>
  <c r="I23" i="16"/>
  <c r="J23" i="16"/>
  <c r="K23" i="16"/>
  <c r="L23" i="16"/>
  <c r="M23" i="16"/>
  <c r="B24" i="16"/>
  <c r="C24" i="16"/>
  <c r="D24" i="16"/>
  <c r="E24" i="16"/>
  <c r="S24" i="3" s="1"/>
  <c r="F24" i="16"/>
  <c r="T24" i="12" s="1"/>
  <c r="G24" i="16"/>
  <c r="U24" i="12" s="1"/>
  <c r="H24" i="16"/>
  <c r="I24" i="16"/>
  <c r="W24" i="12" s="1"/>
  <c r="J24" i="16"/>
  <c r="K24" i="16"/>
  <c r="L24" i="16"/>
  <c r="M24" i="16"/>
  <c r="B25" i="16"/>
  <c r="C25" i="16"/>
  <c r="D25" i="16"/>
  <c r="E25" i="16"/>
  <c r="F25" i="16"/>
  <c r="G25" i="16"/>
  <c r="H25" i="16"/>
  <c r="I25" i="16"/>
  <c r="W25" i="12" s="1"/>
  <c r="J25" i="16"/>
  <c r="K25" i="16"/>
  <c r="Y25" i="3" s="1"/>
  <c r="L25" i="16"/>
  <c r="Z25" i="3" s="1"/>
  <c r="M25" i="16"/>
  <c r="AA25" i="12" s="1"/>
  <c r="B26" i="16"/>
  <c r="C26" i="16"/>
  <c r="D26" i="16"/>
  <c r="E26" i="16"/>
  <c r="F26" i="16"/>
  <c r="G26" i="16"/>
  <c r="H26" i="16"/>
  <c r="I26" i="16"/>
  <c r="J26" i="16"/>
  <c r="K26" i="16"/>
  <c r="L26" i="16"/>
  <c r="M26" i="16"/>
  <c r="AA26" i="3" s="1"/>
  <c r="B27" i="16"/>
  <c r="P27" i="12" s="1"/>
  <c r="C27" i="16"/>
  <c r="Q27" i="12" s="1"/>
  <c r="D27" i="16"/>
  <c r="E27" i="16"/>
  <c r="S27" i="12" s="1"/>
  <c r="F27" i="16"/>
  <c r="T27" i="3" s="1"/>
  <c r="G27" i="16"/>
  <c r="H27" i="16"/>
  <c r="I27" i="16"/>
  <c r="J27" i="16"/>
  <c r="K27" i="16"/>
  <c r="L27" i="16"/>
  <c r="M27" i="16"/>
  <c r="B28" i="16"/>
  <c r="C28" i="16"/>
  <c r="D28" i="16"/>
  <c r="E28" i="16"/>
  <c r="F28" i="16"/>
  <c r="G28" i="16"/>
  <c r="U28" i="12" s="1"/>
  <c r="H28" i="16"/>
  <c r="V28" i="12" s="1"/>
  <c r="I28" i="16"/>
  <c r="W28" i="12" s="1"/>
  <c r="J28" i="16"/>
  <c r="X28" i="12" s="1"/>
  <c r="K28" i="16"/>
  <c r="L28" i="16"/>
  <c r="M28" i="16"/>
  <c r="B29" i="16"/>
  <c r="C29" i="16"/>
  <c r="D29" i="16"/>
  <c r="E29" i="16"/>
  <c r="F29" i="16"/>
  <c r="G29" i="16"/>
  <c r="H29" i="16"/>
  <c r="I29" i="16"/>
  <c r="W29" i="3" s="1"/>
  <c r="J29" i="16"/>
  <c r="X29" i="12" s="1"/>
  <c r="K29" i="16"/>
  <c r="Y29" i="12" s="1"/>
  <c r="L29" i="16"/>
  <c r="M29" i="16"/>
  <c r="AA29" i="12" s="1"/>
  <c r="B30" i="16"/>
  <c r="P30" i="12" s="1"/>
  <c r="C30" i="16"/>
  <c r="D30" i="16"/>
  <c r="E30" i="16"/>
  <c r="F30" i="16"/>
  <c r="G30" i="16"/>
  <c r="H30" i="16"/>
  <c r="I30" i="16"/>
  <c r="J30" i="16"/>
  <c r="K30" i="16"/>
  <c r="Y30" i="3" s="1"/>
  <c r="L30" i="16"/>
  <c r="Z30" i="12" s="1"/>
  <c r="M30" i="16"/>
  <c r="AA30" i="12" s="1"/>
  <c r="B31" i="16"/>
  <c r="P31" i="12" s="1"/>
  <c r="C31" i="16"/>
  <c r="Q31" i="12" s="1"/>
  <c r="D31" i="16"/>
  <c r="E31" i="16"/>
  <c r="S31" i="12" s="1"/>
  <c r="F31" i="16"/>
  <c r="G31" i="16"/>
  <c r="H31" i="16"/>
  <c r="I31" i="16"/>
  <c r="J31" i="16"/>
  <c r="K31" i="16"/>
  <c r="L31" i="16"/>
  <c r="M31" i="16"/>
  <c r="B32" i="16"/>
  <c r="C32" i="16"/>
  <c r="D32" i="16"/>
  <c r="E32" i="16"/>
  <c r="S32" i="12" s="1"/>
  <c r="F32" i="16"/>
  <c r="T32" i="12" s="1"/>
  <c r="G32" i="16"/>
  <c r="U32" i="12" s="1"/>
  <c r="H32" i="16"/>
  <c r="V32" i="12" s="1"/>
  <c r="I32" i="16"/>
  <c r="W32" i="12" s="1"/>
  <c r="J32" i="16"/>
  <c r="X32" i="12" s="1"/>
  <c r="K32" i="16"/>
  <c r="L32" i="16"/>
  <c r="M32" i="16"/>
  <c r="B33" i="16"/>
  <c r="C33" i="16"/>
  <c r="D33" i="16"/>
  <c r="E33" i="16"/>
  <c r="F33" i="16"/>
  <c r="G33" i="16"/>
  <c r="H33" i="16"/>
  <c r="I33" i="16"/>
  <c r="W33" i="12" s="1"/>
  <c r="J33" i="16"/>
  <c r="X33" i="12" s="1"/>
  <c r="K33" i="16"/>
  <c r="Y33" i="12" s="1"/>
  <c r="L33" i="16"/>
  <c r="Z33" i="12" s="1"/>
  <c r="M33" i="16"/>
  <c r="AA33" i="12" s="1"/>
  <c r="B34" i="16"/>
  <c r="P34" i="12" s="1"/>
  <c r="C34" i="16"/>
  <c r="D34" i="16"/>
  <c r="E34" i="16"/>
  <c r="F34" i="16"/>
  <c r="G34" i="16"/>
  <c r="H34" i="16"/>
  <c r="I34" i="16"/>
  <c r="J34" i="16"/>
  <c r="K34" i="16"/>
  <c r="L34" i="16"/>
  <c r="M34" i="16"/>
  <c r="AA34" i="12" s="1"/>
  <c r="B35" i="16"/>
  <c r="P35" i="12" s="1"/>
  <c r="C35" i="16"/>
  <c r="D35" i="16"/>
  <c r="E35" i="16"/>
  <c r="S35" i="12" s="1"/>
  <c r="F35" i="16"/>
  <c r="T35" i="12" s="1"/>
  <c r="G35" i="16"/>
  <c r="H35" i="16"/>
  <c r="I35" i="16"/>
  <c r="J35" i="16"/>
  <c r="K35" i="16"/>
  <c r="L35" i="16"/>
  <c r="M35" i="16"/>
  <c r="B36" i="16"/>
  <c r="C36" i="16"/>
  <c r="D36" i="16"/>
  <c r="E36" i="16"/>
  <c r="S36" i="3" s="1"/>
  <c r="F36" i="16"/>
  <c r="T36" i="12" s="1"/>
  <c r="G36" i="16"/>
  <c r="U36" i="12" s="1"/>
  <c r="H36" i="16"/>
  <c r="V36" i="12" s="1"/>
  <c r="I36" i="16"/>
  <c r="W36" i="12" s="1"/>
  <c r="J36" i="16"/>
  <c r="X36" i="12" s="1"/>
  <c r="K36" i="16"/>
  <c r="L36" i="16"/>
  <c r="M36" i="16"/>
  <c r="B37" i="16"/>
  <c r="C37" i="16"/>
  <c r="D37" i="16"/>
  <c r="E37" i="16"/>
  <c r="S37" i="12" s="1"/>
  <c r="F37" i="16"/>
  <c r="G37" i="16"/>
  <c r="H37" i="16"/>
  <c r="I37" i="16"/>
  <c r="W37" i="3" s="1"/>
  <c r="J37" i="16"/>
  <c r="K37" i="16"/>
  <c r="Y37" i="12" s="1"/>
  <c r="L37" i="16"/>
  <c r="M37" i="16"/>
  <c r="AA37" i="12" s="1"/>
  <c r="B38" i="16"/>
  <c r="C38" i="16"/>
  <c r="D38" i="16"/>
  <c r="E38" i="16"/>
  <c r="F38" i="16"/>
  <c r="G38" i="16"/>
  <c r="H38" i="16"/>
  <c r="I38" i="16"/>
  <c r="J38" i="16"/>
  <c r="K38" i="16"/>
  <c r="L38" i="16"/>
  <c r="M38" i="16"/>
  <c r="AA38" i="12" s="1"/>
  <c r="B39" i="16"/>
  <c r="C39" i="16"/>
  <c r="D39" i="16"/>
  <c r="R39" i="12" s="1"/>
  <c r="E39" i="16"/>
  <c r="S39" i="12" s="1"/>
  <c r="F39" i="16"/>
  <c r="T39" i="12" s="1"/>
  <c r="G39" i="16"/>
  <c r="H39" i="16"/>
  <c r="I39" i="16"/>
  <c r="J39" i="16"/>
  <c r="K39" i="16"/>
  <c r="L39" i="16"/>
  <c r="M39" i="16"/>
  <c r="B40" i="16"/>
  <c r="P40" i="12" s="1"/>
  <c r="C40" i="16"/>
  <c r="Q40" i="12" s="1"/>
  <c r="D40" i="16"/>
  <c r="E40" i="16"/>
  <c r="S40" i="3" s="1"/>
  <c r="F40" i="16"/>
  <c r="T40" i="3" s="1"/>
  <c r="G40" i="16"/>
  <c r="H40" i="16"/>
  <c r="I40" i="16"/>
  <c r="W40" i="12" s="1"/>
  <c r="J40" i="16"/>
  <c r="K40" i="16"/>
  <c r="L40" i="16"/>
  <c r="M40" i="16"/>
  <c r="B41" i="16"/>
  <c r="C41" i="16"/>
  <c r="D41" i="16"/>
  <c r="E41" i="16"/>
  <c r="F41" i="16"/>
  <c r="G41" i="16"/>
  <c r="H41" i="16"/>
  <c r="I41" i="16"/>
  <c r="W41" i="3" s="1"/>
  <c r="J41" i="16"/>
  <c r="K41" i="16"/>
  <c r="Y41" i="3" s="1"/>
  <c r="L41" i="16"/>
  <c r="Z41" i="12" s="1"/>
  <c r="M41" i="16"/>
  <c r="AA41" i="12" s="1"/>
  <c r="B42" i="16"/>
  <c r="C42" i="16"/>
  <c r="D42" i="16"/>
  <c r="E42" i="16"/>
  <c r="F42" i="16"/>
  <c r="G42" i="16"/>
  <c r="H42" i="16"/>
  <c r="I42" i="16"/>
  <c r="J42" i="16"/>
  <c r="K42" i="16"/>
  <c r="L42" i="16"/>
  <c r="M42" i="16"/>
  <c r="AA42" i="12" s="1"/>
  <c r="B43" i="16"/>
  <c r="P43" i="3" s="1"/>
  <c r="C43" i="16"/>
  <c r="Q43" i="3" s="1"/>
  <c r="D43" i="16"/>
  <c r="R43" i="12" s="1"/>
  <c r="E43" i="16"/>
  <c r="S43" i="12" s="1"/>
  <c r="F43" i="16"/>
  <c r="G43" i="16"/>
  <c r="H43" i="16"/>
  <c r="I43" i="16"/>
  <c r="J43" i="16"/>
  <c r="K43" i="16"/>
  <c r="L43" i="16"/>
  <c r="M43" i="16"/>
  <c r="B44" i="16"/>
  <c r="C44" i="16"/>
  <c r="D44" i="16"/>
  <c r="E44" i="16"/>
  <c r="S44" i="3" s="1"/>
  <c r="F44" i="16"/>
  <c r="T44" i="3" s="1"/>
  <c r="G44" i="16"/>
  <c r="U44" i="3" s="1"/>
  <c r="H44" i="16"/>
  <c r="I44" i="16"/>
  <c r="W44" i="3" s="1"/>
  <c r="J44" i="16"/>
  <c r="X44" i="12" s="1"/>
  <c r="K44" i="16"/>
  <c r="L44" i="16"/>
  <c r="M44" i="16"/>
  <c r="B45" i="16"/>
  <c r="C45" i="16"/>
  <c r="D45" i="16"/>
  <c r="E45" i="16"/>
  <c r="F45" i="16"/>
  <c r="T45" i="12" s="1"/>
  <c r="G45" i="16"/>
  <c r="H45" i="16"/>
  <c r="I45" i="16"/>
  <c r="W45" i="3" s="1"/>
  <c r="J45" i="16"/>
  <c r="X45" i="12" s="1"/>
  <c r="K45" i="16"/>
  <c r="Y45" i="3" s="1"/>
  <c r="L45" i="16"/>
  <c r="Z45" i="12" s="1"/>
  <c r="M45" i="16"/>
  <c r="AA45" i="3" s="1"/>
  <c r="B46" i="16"/>
  <c r="P46" i="12" s="1"/>
  <c r="C46" i="16"/>
  <c r="D46" i="16"/>
  <c r="E46" i="16"/>
  <c r="F46" i="16"/>
  <c r="G46" i="16"/>
  <c r="H46" i="16"/>
  <c r="I46" i="16"/>
  <c r="J46" i="16"/>
  <c r="K46" i="16"/>
  <c r="L46" i="16"/>
  <c r="M46" i="16"/>
  <c r="AA46" i="3" s="1"/>
  <c r="B47" i="16"/>
  <c r="P47" i="3" s="1"/>
  <c r="C47" i="16"/>
  <c r="Q47" i="3" s="1"/>
  <c r="D47" i="16"/>
  <c r="E47" i="16"/>
  <c r="S47" i="3" s="1"/>
  <c r="F47" i="16"/>
  <c r="G47" i="16"/>
  <c r="H47" i="16"/>
  <c r="I47" i="16"/>
  <c r="J47" i="16"/>
  <c r="K47" i="16"/>
  <c r="L47" i="16"/>
  <c r="M47" i="16"/>
  <c r="B48" i="16"/>
  <c r="C48" i="16"/>
  <c r="D48" i="16"/>
  <c r="E48" i="16"/>
  <c r="S48" i="3" s="1"/>
  <c r="F48" i="16"/>
  <c r="T48" i="3" s="1"/>
  <c r="G48" i="16"/>
  <c r="U48" i="3" s="1"/>
  <c r="H48" i="16"/>
  <c r="V48" i="12" s="1"/>
  <c r="I48" i="16"/>
  <c r="W48" i="3" s="1"/>
  <c r="J48" i="16"/>
  <c r="X48" i="12" s="1"/>
  <c r="K48" i="16"/>
  <c r="L48" i="16"/>
  <c r="M48" i="16"/>
  <c r="B49" i="16"/>
  <c r="C49" i="16"/>
  <c r="D49" i="16"/>
  <c r="E49" i="16"/>
  <c r="F49" i="16"/>
  <c r="G49" i="16"/>
  <c r="H49" i="16"/>
  <c r="I49" i="16"/>
  <c r="W49" i="3" s="1"/>
  <c r="J49" i="16"/>
  <c r="X49" i="3" s="1"/>
  <c r="K49" i="16"/>
  <c r="Y49" i="12" s="1"/>
  <c r="L49" i="16"/>
  <c r="Z49" i="12" s="1"/>
  <c r="M49" i="16"/>
  <c r="AA49" i="3" s="1"/>
  <c r="B50" i="16"/>
  <c r="P50" i="12" s="1"/>
  <c r="C50" i="16"/>
  <c r="D50" i="16"/>
  <c r="E50" i="16"/>
  <c r="F50" i="16"/>
  <c r="G50" i="16"/>
  <c r="H50" i="16"/>
  <c r="I50" i="16"/>
  <c r="J50" i="16"/>
  <c r="K50" i="16"/>
  <c r="L50" i="16"/>
  <c r="M50" i="16"/>
  <c r="AA50" i="3" s="1"/>
  <c r="B51" i="16"/>
  <c r="P51" i="3" s="1"/>
  <c r="C51" i="16"/>
  <c r="Q51" i="3" s="1"/>
  <c r="D51" i="16"/>
  <c r="E51" i="16"/>
  <c r="S51" i="3" s="1"/>
  <c r="F51" i="16"/>
  <c r="T51" i="12" s="1"/>
  <c r="G51" i="16"/>
  <c r="H51" i="16"/>
  <c r="I51" i="16"/>
  <c r="J51" i="16"/>
  <c r="K51" i="16"/>
  <c r="L51" i="16"/>
  <c r="M51" i="16"/>
  <c r="B52" i="16"/>
  <c r="C52" i="16"/>
  <c r="D52" i="16"/>
  <c r="E52" i="16"/>
  <c r="S52" i="3" s="1"/>
  <c r="F52" i="16"/>
  <c r="T52" i="3" s="1"/>
  <c r="G52" i="16"/>
  <c r="U52" i="12" s="1"/>
  <c r="H52" i="16"/>
  <c r="V52" i="12" s="1"/>
  <c r="I52" i="16"/>
  <c r="W52" i="12" s="1"/>
  <c r="J52" i="16"/>
  <c r="X52" i="12" s="1"/>
  <c r="K52" i="16"/>
  <c r="L52" i="16"/>
  <c r="M52" i="16"/>
  <c r="B53" i="16"/>
  <c r="C53" i="16"/>
  <c r="D53" i="16"/>
  <c r="E53" i="16"/>
  <c r="F53" i="16"/>
  <c r="G53" i="16"/>
  <c r="H53" i="16"/>
  <c r="I53" i="16"/>
  <c r="W53" i="3" s="1"/>
  <c r="J53" i="16"/>
  <c r="X53" i="12" s="1"/>
  <c r="K53" i="16"/>
  <c r="Y53" i="3" s="1"/>
  <c r="L53" i="16"/>
  <c r="M53" i="16"/>
  <c r="AA53" i="3" s="1"/>
  <c r="B54" i="16"/>
  <c r="C54" i="16"/>
  <c r="D54" i="16"/>
  <c r="E54" i="16"/>
  <c r="F54" i="16"/>
  <c r="G54" i="16"/>
  <c r="H54" i="16"/>
  <c r="I54" i="16"/>
  <c r="J54" i="16"/>
  <c r="X54" i="12" s="1"/>
  <c r="K54" i="16"/>
  <c r="Y54" i="12" s="1"/>
  <c r="L54" i="16"/>
  <c r="M54" i="16"/>
  <c r="AA54" i="12" s="1"/>
  <c r="B55" i="16"/>
  <c r="C55" i="16"/>
  <c r="D55" i="16"/>
  <c r="R55" i="12" s="1"/>
  <c r="E55" i="16"/>
  <c r="S55" i="3" s="1"/>
  <c r="F55" i="16"/>
  <c r="T55" i="12" s="1"/>
  <c r="G55" i="16"/>
  <c r="H55" i="16"/>
  <c r="I55" i="16"/>
  <c r="J55" i="16"/>
  <c r="K55" i="16"/>
  <c r="L55" i="16"/>
  <c r="M55" i="16"/>
  <c r="C13" i="16"/>
  <c r="D13" i="16"/>
  <c r="E13" i="16"/>
  <c r="F13" i="16"/>
  <c r="G13" i="16"/>
  <c r="H13" i="16"/>
  <c r="I13" i="16"/>
  <c r="J13" i="16"/>
  <c r="K13" i="16"/>
  <c r="L13" i="16"/>
  <c r="M13" i="16"/>
  <c r="B13" i="16"/>
  <c r="P13" i="3" s="1"/>
  <c r="W81" i="12"/>
  <c r="Y62" i="12"/>
  <c r="V68" i="12"/>
  <c r="R61" i="12"/>
  <c r="Z15" i="12"/>
  <c r="AA15" i="12"/>
  <c r="X18" i="12"/>
  <c r="Y18" i="12"/>
  <c r="Q25" i="12"/>
  <c r="R25" i="12"/>
  <c r="P28" i="12"/>
  <c r="Y30" i="12"/>
  <c r="U34" i="12"/>
  <c r="R37" i="12"/>
  <c r="X42" i="12"/>
  <c r="Y42" i="12"/>
  <c r="S45" i="12"/>
  <c r="Y47" i="12"/>
  <c r="Z47" i="12"/>
  <c r="R52" i="12"/>
  <c r="R78" i="3"/>
  <c r="S85" i="3"/>
  <c r="T63" i="3"/>
  <c r="AA64" i="3"/>
  <c r="T65" i="3"/>
  <c r="Z66" i="3"/>
  <c r="V14" i="3"/>
  <c r="P16" i="3"/>
  <c r="Q16" i="3"/>
  <c r="R19" i="3"/>
  <c r="P21" i="3"/>
  <c r="Q21" i="3"/>
  <c r="W22" i="3"/>
  <c r="X22" i="3"/>
  <c r="R24" i="3"/>
  <c r="X27" i="3"/>
  <c r="R29" i="3"/>
  <c r="S29" i="3"/>
  <c r="Z30" i="3"/>
  <c r="Y35" i="3"/>
  <c r="Z35" i="3"/>
  <c r="U37" i="3"/>
  <c r="X41" i="3"/>
  <c r="X79" i="12"/>
  <c r="X85" i="12"/>
  <c r="X86" i="12"/>
  <c r="X88" i="3"/>
  <c r="W79" i="12"/>
  <c r="W80" i="12"/>
  <c r="W81" i="3"/>
  <c r="W83" i="3"/>
  <c r="V81" i="3"/>
  <c r="V85" i="12"/>
  <c r="V87" i="12"/>
  <c r="V88" i="3"/>
  <c r="V89" i="12"/>
  <c r="V90" i="12"/>
  <c r="U78" i="3"/>
  <c r="U81" i="3"/>
  <c r="U83" i="3"/>
  <c r="U85" i="3"/>
  <c r="T78" i="3"/>
  <c r="T82" i="12"/>
  <c r="T83" i="3"/>
  <c r="T84" i="12"/>
  <c r="T87" i="12"/>
  <c r="T90" i="12"/>
  <c r="U77" i="12"/>
  <c r="T77" i="12"/>
  <c r="S82" i="12"/>
  <c r="S83" i="3"/>
  <c r="S85" i="12"/>
  <c r="S87" i="12"/>
  <c r="S91" i="12"/>
  <c r="S77" i="12"/>
  <c r="R78" i="12"/>
  <c r="R85" i="12"/>
  <c r="R87" i="12"/>
  <c r="R91" i="12"/>
  <c r="Q78" i="12"/>
  <c r="Q79" i="12"/>
  <c r="Q82" i="12"/>
  <c r="Q84" i="12"/>
  <c r="Q85" i="12"/>
  <c r="Q86" i="12"/>
  <c r="Q87" i="12"/>
  <c r="Q89" i="3"/>
  <c r="P78" i="12"/>
  <c r="P80" i="12"/>
  <c r="P87" i="12"/>
  <c r="P88" i="12"/>
  <c r="AA64" i="12"/>
  <c r="AA68" i="12"/>
  <c r="AA70" i="3"/>
  <c r="Z65" i="12"/>
  <c r="Z69" i="12"/>
  <c r="Z61" i="12"/>
  <c r="Y62" i="3"/>
  <c r="Y64" i="12"/>
  <c r="Y66" i="12"/>
  <c r="Y68" i="12"/>
  <c r="Y70" i="3"/>
  <c r="Y61" i="12"/>
  <c r="X62" i="12"/>
  <c r="X64" i="12"/>
  <c r="X66" i="12"/>
  <c r="X68" i="12"/>
  <c r="X70" i="12"/>
  <c r="W63" i="12"/>
  <c r="W65" i="3"/>
  <c r="W67" i="12"/>
  <c r="W71" i="12"/>
  <c r="V69" i="12"/>
  <c r="W61" i="12"/>
  <c r="U63" i="12"/>
  <c r="U65" i="3"/>
  <c r="U67" i="12"/>
  <c r="U69" i="12"/>
  <c r="U71" i="12"/>
  <c r="U61" i="12"/>
  <c r="T63" i="12"/>
  <c r="T64" i="3"/>
  <c r="T65" i="12"/>
  <c r="T67" i="12"/>
  <c r="T69" i="12"/>
  <c r="T71" i="12"/>
  <c r="T61" i="12"/>
  <c r="S62" i="12"/>
  <c r="S66" i="12"/>
  <c r="S70" i="12"/>
  <c r="S61" i="12"/>
  <c r="R62" i="12"/>
  <c r="R63" i="12"/>
  <c r="R64" i="3"/>
  <c r="R67" i="3"/>
  <c r="R61" i="3"/>
  <c r="Q62" i="12"/>
  <c r="Q64" i="3"/>
  <c r="Q66" i="12"/>
  <c r="Q68" i="12"/>
  <c r="Q70" i="12"/>
  <c r="Q61" i="12"/>
  <c r="P62" i="12"/>
  <c r="P63" i="12"/>
  <c r="P64" i="12"/>
  <c r="P66" i="12"/>
  <c r="P67" i="3"/>
  <c r="P68" i="12"/>
  <c r="P70" i="12"/>
  <c r="P61" i="12"/>
  <c r="AA15" i="3"/>
  <c r="AA19" i="12"/>
  <c r="AA22" i="3"/>
  <c r="AA23" i="12"/>
  <c r="AA27" i="3"/>
  <c r="AA31" i="12"/>
  <c r="AA35" i="3"/>
  <c r="AA39" i="3"/>
  <c r="AA40" i="12"/>
  <c r="AA43" i="12"/>
  <c r="AA44" i="12"/>
  <c r="AA47" i="12"/>
  <c r="AA48" i="12"/>
  <c r="AA51" i="3"/>
  <c r="AA52" i="12"/>
  <c r="AA55" i="12"/>
  <c r="Z14" i="3"/>
  <c r="Z15" i="3"/>
  <c r="Z18" i="12"/>
  <c r="Z19" i="12"/>
  <c r="Z22" i="3"/>
  <c r="Z23" i="12"/>
  <c r="Z26" i="3"/>
  <c r="Z27" i="3"/>
  <c r="Z29" i="12"/>
  <c r="Z31" i="12"/>
  <c r="Z34" i="12"/>
  <c r="Z35" i="12"/>
  <c r="Z37" i="12"/>
  <c r="Z38" i="12"/>
  <c r="Z39" i="3"/>
  <c r="Z40" i="12"/>
  <c r="Z42" i="12"/>
  <c r="Z43" i="12"/>
  <c r="Z44" i="12"/>
  <c r="Z46" i="12"/>
  <c r="Z47" i="3"/>
  <c r="Z48" i="12"/>
  <c r="Z50" i="12"/>
  <c r="Z51" i="3"/>
  <c r="Z52" i="12"/>
  <c r="Z53" i="12"/>
  <c r="Z54" i="12"/>
  <c r="Z55" i="12"/>
  <c r="Y14" i="3"/>
  <c r="Y15" i="3"/>
  <c r="Y18" i="3"/>
  <c r="Y19" i="12"/>
  <c r="Y22" i="3"/>
  <c r="Y23" i="12"/>
  <c r="Y26" i="3"/>
  <c r="Y27" i="3"/>
  <c r="Y31" i="12"/>
  <c r="Y34" i="12"/>
  <c r="Y35" i="12"/>
  <c r="Y38" i="12"/>
  <c r="Y39" i="3"/>
  <c r="Y40" i="12"/>
  <c r="Y42" i="3"/>
  <c r="Y43" i="12"/>
  <c r="Y44" i="12"/>
  <c r="Y46" i="12"/>
  <c r="Y47" i="3"/>
  <c r="Y48" i="12"/>
  <c r="Y49" i="3"/>
  <c r="Y50" i="12"/>
  <c r="Y51" i="3"/>
  <c r="Y52" i="12"/>
  <c r="Y54" i="3"/>
  <c r="Y55" i="12"/>
  <c r="X14" i="3"/>
  <c r="X15" i="12"/>
  <c r="X18" i="3"/>
  <c r="X19" i="12"/>
  <c r="X21" i="12"/>
  <c r="X22" i="12"/>
  <c r="X23" i="12"/>
  <c r="X24" i="12"/>
  <c r="X25" i="12"/>
  <c r="X26" i="3"/>
  <c r="X27" i="12"/>
  <c r="X30" i="12"/>
  <c r="X31" i="12"/>
  <c r="X34" i="12"/>
  <c r="X35" i="12"/>
  <c r="X37" i="12"/>
  <c r="X38" i="12"/>
  <c r="X39" i="12"/>
  <c r="X40" i="12"/>
  <c r="X41" i="12"/>
  <c r="X42" i="3"/>
  <c r="X43" i="12"/>
  <c r="X46" i="12"/>
  <c r="X47" i="12"/>
  <c r="X50" i="12"/>
  <c r="X51" i="12"/>
  <c r="X54" i="3"/>
  <c r="X55" i="12"/>
  <c r="W14" i="3"/>
  <c r="W18" i="3"/>
  <c r="W22" i="12"/>
  <c r="W26" i="3"/>
  <c r="W30" i="12"/>
  <c r="W34" i="12"/>
  <c r="W38" i="12"/>
  <c r="W39" i="12"/>
  <c r="W42" i="3"/>
  <c r="W43" i="12"/>
  <c r="W46" i="12"/>
  <c r="W47" i="12"/>
  <c r="W50" i="12"/>
  <c r="W51" i="12"/>
  <c r="W54" i="3"/>
  <c r="W55" i="12"/>
  <c r="V14" i="12"/>
  <c r="V17" i="12"/>
  <c r="V18" i="3"/>
  <c r="V20" i="12"/>
  <c r="V21" i="3"/>
  <c r="V22" i="12"/>
  <c r="V24" i="12"/>
  <c r="V25" i="12"/>
  <c r="V26" i="3"/>
  <c r="V29" i="3"/>
  <c r="V30" i="12"/>
  <c r="V33" i="3"/>
  <c r="V34" i="12"/>
  <c r="V37" i="3"/>
  <c r="V38" i="12"/>
  <c r="V39" i="12"/>
  <c r="V40" i="12"/>
  <c r="V41" i="12"/>
  <c r="V42" i="3"/>
  <c r="V43" i="12"/>
  <c r="V44" i="12"/>
  <c r="V45" i="12"/>
  <c r="V46" i="12"/>
  <c r="V47" i="12"/>
  <c r="V49" i="12"/>
  <c r="V50" i="12"/>
  <c r="V51" i="12"/>
  <c r="V53" i="12"/>
  <c r="V54" i="3"/>
  <c r="V55" i="12"/>
  <c r="U14" i="12"/>
  <c r="U17" i="12"/>
  <c r="U18" i="3"/>
  <c r="U20" i="12"/>
  <c r="U21" i="3"/>
  <c r="U22" i="12"/>
  <c r="U25" i="12"/>
  <c r="U26" i="3"/>
  <c r="U29" i="3"/>
  <c r="U30" i="12"/>
  <c r="U33" i="3"/>
  <c r="U34" i="3"/>
  <c r="U37" i="12"/>
  <c r="U38" i="12"/>
  <c r="U39" i="12"/>
  <c r="U40" i="3"/>
  <c r="U41" i="12"/>
  <c r="U42" i="3"/>
  <c r="U43" i="12"/>
  <c r="U45" i="12"/>
  <c r="U46" i="12"/>
  <c r="U47" i="12"/>
  <c r="U49" i="12"/>
  <c r="U50" i="12"/>
  <c r="U51" i="12"/>
  <c r="U53" i="12"/>
  <c r="U54" i="3"/>
  <c r="U55" i="12"/>
  <c r="T14" i="12"/>
  <c r="T15" i="12"/>
  <c r="T17" i="12"/>
  <c r="T18" i="12"/>
  <c r="T21" i="3"/>
  <c r="T22" i="12"/>
  <c r="T25" i="12"/>
  <c r="T26" i="12"/>
  <c r="T27" i="12"/>
  <c r="T28" i="12"/>
  <c r="T29" i="3"/>
  <c r="T30" i="12"/>
  <c r="T31" i="12"/>
  <c r="T33" i="3"/>
  <c r="T34" i="12"/>
  <c r="T37" i="12"/>
  <c r="T38" i="12"/>
  <c r="T41" i="12"/>
  <c r="T42" i="12"/>
  <c r="T43" i="12"/>
  <c r="T44" i="12"/>
  <c r="T45" i="3"/>
  <c r="T46" i="12"/>
  <c r="T47" i="12"/>
  <c r="T49" i="12"/>
  <c r="T50" i="12"/>
  <c r="T53" i="12"/>
  <c r="T54" i="12"/>
  <c r="S17" i="12"/>
  <c r="S21" i="3"/>
  <c r="S25" i="12"/>
  <c r="S28" i="12"/>
  <c r="S29" i="12"/>
  <c r="S33" i="3"/>
  <c r="S37" i="3"/>
  <c r="S41" i="12"/>
  <c r="S42" i="12"/>
  <c r="S45" i="3"/>
  <c r="S46" i="12"/>
  <c r="S49" i="12"/>
  <c r="S50" i="12"/>
  <c r="S53" i="12"/>
  <c r="S54" i="12"/>
  <c r="R15" i="12"/>
  <c r="R16" i="3"/>
  <c r="R17" i="12"/>
  <c r="R19" i="12"/>
  <c r="R20" i="12"/>
  <c r="R21" i="3"/>
  <c r="R23" i="12"/>
  <c r="R24" i="12"/>
  <c r="R25" i="3"/>
  <c r="R27" i="12"/>
  <c r="R28" i="12"/>
  <c r="R29" i="12"/>
  <c r="R31" i="12"/>
  <c r="R32" i="12"/>
  <c r="R33" i="3"/>
  <c r="R35" i="12"/>
  <c r="R36" i="3"/>
  <c r="R37" i="3"/>
  <c r="R40" i="12"/>
  <c r="R41" i="12"/>
  <c r="R42" i="12"/>
  <c r="R44" i="12"/>
  <c r="R45" i="3"/>
  <c r="R46" i="12"/>
  <c r="R47" i="12"/>
  <c r="R48" i="12"/>
  <c r="R49" i="12"/>
  <c r="R50" i="12"/>
  <c r="R51" i="12"/>
  <c r="R52" i="3"/>
  <c r="R53" i="12"/>
  <c r="R54" i="12"/>
  <c r="P15" i="12"/>
  <c r="P16" i="12"/>
  <c r="P17" i="12"/>
  <c r="P19" i="12"/>
  <c r="P20" i="12"/>
  <c r="P21" i="12"/>
  <c r="P22" i="12"/>
  <c r="P23" i="12"/>
  <c r="P24" i="12"/>
  <c r="P25" i="12"/>
  <c r="P26" i="12"/>
  <c r="P28" i="3"/>
  <c r="P29" i="12"/>
  <c r="P32" i="12"/>
  <c r="P33" i="12"/>
  <c r="P36" i="3"/>
  <c r="P37" i="12"/>
  <c r="P38" i="12"/>
  <c r="P39" i="12"/>
  <c r="P40" i="3"/>
  <c r="P41" i="12"/>
  <c r="P42" i="12"/>
  <c r="P44" i="12"/>
  <c r="P45" i="12"/>
  <c r="P48" i="12"/>
  <c r="P49" i="12"/>
  <c r="P52" i="3"/>
  <c r="P53" i="12"/>
  <c r="P54" i="12"/>
  <c r="P55" i="12"/>
  <c r="Q16" i="12"/>
  <c r="Q17" i="12"/>
  <c r="Q20" i="12"/>
  <c r="Q21" i="12"/>
  <c r="Q24" i="12"/>
  <c r="Q25" i="3"/>
  <c r="Q28" i="12"/>
  <c r="Q29" i="12"/>
  <c r="Q32" i="12"/>
  <c r="Q33" i="3"/>
  <c r="Q35" i="12"/>
  <c r="Q36" i="3"/>
  <c r="Q37" i="3"/>
  <c r="Q39" i="12"/>
  <c r="Q40" i="3"/>
  <c r="Q41" i="12"/>
  <c r="Q42" i="12"/>
  <c r="Q44" i="12"/>
  <c r="Q45" i="3"/>
  <c r="Q46" i="12"/>
  <c r="Q48" i="12"/>
  <c r="Q49" i="12"/>
  <c r="Q50" i="12"/>
  <c r="Q52" i="3"/>
  <c r="Q53" i="12"/>
  <c r="Q54" i="12"/>
  <c r="Q55" i="3"/>
  <c r="P98" i="12" l="1"/>
  <c r="P98" i="3"/>
  <c r="P97" i="12"/>
  <c r="P97" i="3"/>
  <c r="P96" i="12"/>
  <c r="P96" i="3"/>
  <c r="E8" i="17"/>
  <c r="S89" i="3"/>
  <c r="U87" i="12"/>
  <c r="R89" i="12"/>
  <c r="V77" i="12"/>
  <c r="T80" i="12"/>
  <c r="AA66" i="12"/>
  <c r="S24" i="12"/>
  <c r="W45" i="12"/>
  <c r="AA38" i="3"/>
  <c r="W41" i="12"/>
  <c r="P34" i="3"/>
  <c r="S48" i="12"/>
  <c r="W21" i="3"/>
  <c r="W17" i="12"/>
  <c r="W89" i="3"/>
  <c r="V82" i="12"/>
  <c r="U80" i="3"/>
  <c r="X71" i="12"/>
  <c r="AA46" i="12"/>
  <c r="AA33" i="3"/>
  <c r="X17" i="3"/>
  <c r="P51" i="12"/>
  <c r="S44" i="12"/>
  <c r="T40" i="12"/>
  <c r="Y25" i="12"/>
  <c r="U32" i="3"/>
  <c r="Z25" i="12"/>
  <c r="T32" i="3"/>
  <c r="X49" i="12"/>
  <c r="S40" i="12"/>
  <c r="W33" i="3"/>
  <c r="P47" i="12"/>
  <c r="T52" i="12"/>
  <c r="W53" i="12"/>
  <c r="P43" i="12"/>
  <c r="T48" i="12"/>
  <c r="W49" i="12"/>
  <c r="S52" i="12"/>
  <c r="R83" i="12"/>
  <c r="S90" i="3"/>
  <c r="T85" i="3"/>
  <c r="S63" i="3"/>
  <c r="X65" i="3"/>
  <c r="Z62" i="3"/>
  <c r="U68" i="12"/>
  <c r="S19" i="3"/>
  <c r="AA49" i="12"/>
  <c r="AA54" i="3"/>
  <c r="X53" i="3"/>
  <c r="AA50" i="12"/>
  <c r="V23" i="12"/>
  <c r="V23" i="3"/>
  <c r="S69" i="12"/>
  <c r="S69" i="3"/>
  <c r="Y71" i="12"/>
  <c r="Y71" i="3"/>
  <c r="R90" i="12"/>
  <c r="R90" i="3"/>
  <c r="V86" i="12"/>
  <c r="V86" i="3"/>
  <c r="X84" i="12"/>
  <c r="X84" i="3"/>
  <c r="Z54" i="3"/>
  <c r="V53" i="3"/>
  <c r="Z50" i="3"/>
  <c r="V49" i="3"/>
  <c r="R48" i="3"/>
  <c r="Z46" i="3"/>
  <c r="V45" i="3"/>
  <c r="R44" i="3"/>
  <c r="Z42" i="3"/>
  <c r="V41" i="3"/>
  <c r="R40" i="3"/>
  <c r="Z38" i="3"/>
  <c r="X35" i="3"/>
  <c r="Z33" i="3"/>
  <c r="S32" i="3"/>
  <c r="X30" i="3"/>
  <c r="Q29" i="3"/>
  <c r="S27" i="3"/>
  <c r="X25" i="3"/>
  <c r="Q24" i="3"/>
  <c r="V22" i="3"/>
  <c r="X20" i="3"/>
  <c r="Q19" i="3"/>
  <c r="V17" i="3"/>
  <c r="T14" i="3"/>
  <c r="V71" i="3"/>
  <c r="AA69" i="3"/>
  <c r="T68" i="3"/>
  <c r="Y66" i="3"/>
  <c r="Z64" i="3"/>
  <c r="R63" i="3"/>
  <c r="T77" i="3"/>
  <c r="V89" i="3"/>
  <c r="T87" i="3"/>
  <c r="R85" i="3"/>
  <c r="U82" i="3"/>
  <c r="S80" i="3"/>
  <c r="P78" i="3"/>
  <c r="W54" i="12"/>
  <c r="Q52" i="12"/>
  <c r="S47" i="12"/>
  <c r="R45" i="12"/>
  <c r="W42" i="12"/>
  <c r="AA39" i="12"/>
  <c r="Q37" i="12"/>
  <c r="V33" i="12"/>
  <c r="Z27" i="12"/>
  <c r="U21" i="12"/>
  <c r="W18" i="12"/>
  <c r="Y15" i="12"/>
  <c r="R71" i="12"/>
  <c r="V65" i="12"/>
  <c r="P77" i="12"/>
  <c r="Q89" i="12"/>
  <c r="U81" i="12"/>
  <c r="S26" i="12"/>
  <c r="S26" i="3"/>
  <c r="Z32" i="12"/>
  <c r="Z32" i="3"/>
  <c r="P70" i="3"/>
  <c r="R30" i="12"/>
  <c r="R30" i="3"/>
  <c r="R14" i="12"/>
  <c r="R14" i="3"/>
  <c r="Y36" i="12"/>
  <c r="Y36" i="3"/>
  <c r="Y20" i="12"/>
  <c r="Y20" i="3"/>
  <c r="AA24" i="12"/>
  <c r="AA24" i="3"/>
  <c r="V70" i="12"/>
  <c r="V70" i="3"/>
  <c r="Q90" i="12"/>
  <c r="Q90" i="3"/>
  <c r="S88" i="12"/>
  <c r="S88" i="3"/>
  <c r="T88" i="12"/>
  <c r="T88" i="3"/>
  <c r="U86" i="12"/>
  <c r="U86" i="3"/>
  <c r="U53" i="3"/>
  <c r="Y50" i="3"/>
  <c r="U49" i="3"/>
  <c r="Q48" i="3"/>
  <c r="Y46" i="3"/>
  <c r="U45" i="3"/>
  <c r="Q44" i="3"/>
  <c r="U41" i="3"/>
  <c r="Y38" i="3"/>
  <c r="T35" i="3"/>
  <c r="Y33" i="3"/>
  <c r="R32" i="3"/>
  <c r="W30" i="3"/>
  <c r="P29" i="3"/>
  <c r="R27" i="3"/>
  <c r="W25" i="3"/>
  <c r="P24" i="3"/>
  <c r="U22" i="3"/>
  <c r="W20" i="3"/>
  <c r="P19" i="3"/>
  <c r="U17" i="3"/>
  <c r="P14" i="3"/>
  <c r="U71" i="3"/>
  <c r="Z69" i="3"/>
  <c r="S68" i="3"/>
  <c r="X66" i="3"/>
  <c r="Y64" i="3"/>
  <c r="Q63" i="3"/>
  <c r="S77" i="3"/>
  <c r="U89" i="3"/>
  <c r="S87" i="3"/>
  <c r="Q85" i="3"/>
  <c r="T82" i="3"/>
  <c r="R80" i="3"/>
  <c r="V54" i="12"/>
  <c r="P52" i="12"/>
  <c r="Q47" i="12"/>
  <c r="Q45" i="12"/>
  <c r="V42" i="12"/>
  <c r="Z39" i="12"/>
  <c r="S36" i="12"/>
  <c r="U33" i="12"/>
  <c r="Y27" i="12"/>
  <c r="T21" i="12"/>
  <c r="V18" i="12"/>
  <c r="AA14" i="12"/>
  <c r="Q71" i="12"/>
  <c r="U65" i="12"/>
  <c r="X77" i="12"/>
  <c r="P89" i="12"/>
  <c r="W19" i="12"/>
  <c r="W19" i="3"/>
  <c r="AA63" i="12"/>
  <c r="AA63" i="3"/>
  <c r="P39" i="3"/>
  <c r="W66" i="12"/>
  <c r="W66" i="3"/>
  <c r="U14" i="3"/>
  <c r="AA27" i="12"/>
  <c r="Q26" i="12"/>
  <c r="Q26" i="3"/>
  <c r="U27" i="12"/>
  <c r="U27" i="3"/>
  <c r="W31" i="12"/>
  <c r="W31" i="3"/>
  <c r="W15" i="12"/>
  <c r="W15" i="3"/>
  <c r="T62" i="12"/>
  <c r="T62" i="3"/>
  <c r="P90" i="12"/>
  <c r="P90" i="3"/>
  <c r="R88" i="12"/>
  <c r="R88" i="3"/>
  <c r="V84" i="12"/>
  <c r="V84" i="3"/>
  <c r="W84" i="12"/>
  <c r="W84" i="3"/>
  <c r="X82" i="12"/>
  <c r="X82" i="3"/>
  <c r="T53" i="3"/>
  <c r="X50" i="3"/>
  <c r="T49" i="3"/>
  <c r="P48" i="3"/>
  <c r="X46" i="3"/>
  <c r="P44" i="3"/>
  <c r="T41" i="3"/>
  <c r="X38" i="3"/>
  <c r="S35" i="3"/>
  <c r="X33" i="3"/>
  <c r="Q32" i="3"/>
  <c r="V30" i="3"/>
  <c r="X28" i="3"/>
  <c r="Q27" i="3"/>
  <c r="V25" i="3"/>
  <c r="AA23" i="3"/>
  <c r="T22" i="3"/>
  <c r="V20" i="3"/>
  <c r="AA18" i="3"/>
  <c r="T17" i="3"/>
  <c r="P61" i="3"/>
  <c r="T71" i="3"/>
  <c r="Y69" i="3"/>
  <c r="R68" i="3"/>
  <c r="T66" i="3"/>
  <c r="X64" i="3"/>
  <c r="P63" i="3"/>
  <c r="R77" i="3"/>
  <c r="T89" i="3"/>
  <c r="R87" i="3"/>
  <c r="P85" i="3"/>
  <c r="S82" i="3"/>
  <c r="Q80" i="3"/>
  <c r="U54" i="12"/>
  <c r="AA51" i="12"/>
  <c r="W44" i="12"/>
  <c r="U42" i="12"/>
  <c r="Y39" i="12"/>
  <c r="R36" i="12"/>
  <c r="T33" i="12"/>
  <c r="AA26" i="12"/>
  <c r="S21" i="12"/>
  <c r="U18" i="12"/>
  <c r="Z14" i="12"/>
  <c r="P71" i="12"/>
  <c r="W64" i="12"/>
  <c r="W77" i="12"/>
  <c r="X88" i="12"/>
  <c r="W35" i="12"/>
  <c r="W35" i="3"/>
  <c r="AA42" i="3"/>
  <c r="S38" i="12"/>
  <c r="S38" i="3"/>
  <c r="S22" i="12"/>
  <c r="S22" i="3"/>
  <c r="Z28" i="12"/>
  <c r="Z28" i="3"/>
  <c r="P65" i="12"/>
  <c r="P65" i="3"/>
  <c r="W62" i="12"/>
  <c r="W62" i="3"/>
  <c r="Z63" i="12"/>
  <c r="Z63" i="3"/>
  <c r="Q88" i="12"/>
  <c r="Q88" i="3"/>
  <c r="S86" i="12"/>
  <c r="S86" i="3"/>
  <c r="T86" i="12"/>
  <c r="T86" i="3"/>
  <c r="U84" i="12"/>
  <c r="U84" i="3"/>
  <c r="AA55" i="3"/>
  <c r="S53" i="3"/>
  <c r="W50" i="3"/>
  <c r="S49" i="3"/>
  <c r="AA47" i="3"/>
  <c r="W46" i="3"/>
  <c r="AA43" i="3"/>
  <c r="S41" i="3"/>
  <c r="W38" i="3"/>
  <c r="P37" i="3"/>
  <c r="R35" i="3"/>
  <c r="P32" i="3"/>
  <c r="U30" i="3"/>
  <c r="W28" i="3"/>
  <c r="P27" i="3"/>
  <c r="U25" i="3"/>
  <c r="Z23" i="3"/>
  <c r="P22" i="3"/>
  <c r="U20" i="3"/>
  <c r="Z18" i="3"/>
  <c r="S17" i="3"/>
  <c r="X15" i="3"/>
  <c r="AA61" i="3"/>
  <c r="S71" i="3"/>
  <c r="X69" i="3"/>
  <c r="Q68" i="3"/>
  <c r="S66" i="3"/>
  <c r="AA62" i="3"/>
  <c r="U91" i="3"/>
  <c r="Q87" i="3"/>
  <c r="T84" i="3"/>
  <c r="R82" i="3"/>
  <c r="P80" i="3"/>
  <c r="AA53" i="12"/>
  <c r="Z51" i="12"/>
  <c r="U44" i="12"/>
  <c r="Y41" i="12"/>
  <c r="Q36" i="12"/>
  <c r="S33" i="12"/>
  <c r="Z26" i="12"/>
  <c r="R21" i="12"/>
  <c r="Y14" i="12"/>
  <c r="AA70" i="12"/>
  <c r="V64" i="12"/>
  <c r="W88" i="12"/>
  <c r="P84" i="12"/>
  <c r="V19" i="12"/>
  <c r="V19" i="3"/>
  <c r="S65" i="12"/>
  <c r="S65" i="3"/>
  <c r="Y67" i="12"/>
  <c r="Y67" i="3"/>
  <c r="W82" i="12"/>
  <c r="W82" i="3"/>
  <c r="Z55" i="3"/>
  <c r="R53" i="3"/>
  <c r="V50" i="3"/>
  <c r="R49" i="3"/>
  <c r="V46" i="3"/>
  <c r="Z43" i="3"/>
  <c r="R41" i="3"/>
  <c r="V38" i="3"/>
  <c r="X36" i="3"/>
  <c r="Q35" i="3"/>
  <c r="AA31" i="3"/>
  <c r="T30" i="3"/>
  <c r="V28" i="3"/>
  <c r="T25" i="3"/>
  <c r="Y23" i="3"/>
  <c r="AA21" i="3"/>
  <c r="T20" i="3"/>
  <c r="R17" i="3"/>
  <c r="T15" i="3"/>
  <c r="Z61" i="3"/>
  <c r="W69" i="3"/>
  <c r="P68" i="3"/>
  <c r="R66" i="3"/>
  <c r="T91" i="3"/>
  <c r="P87" i="3"/>
  <c r="S84" i="3"/>
  <c r="Q82" i="3"/>
  <c r="X79" i="3"/>
  <c r="Y53" i="12"/>
  <c r="Y51" i="12"/>
  <c r="P36" i="12"/>
  <c r="R33" i="12"/>
  <c r="W29" i="12"/>
  <c r="Y26" i="12"/>
  <c r="X14" i="12"/>
  <c r="Z70" i="12"/>
  <c r="S67" i="12"/>
  <c r="U64" i="12"/>
  <c r="V88" i="12"/>
  <c r="X83" i="12"/>
  <c r="U15" i="12"/>
  <c r="U15" i="3"/>
  <c r="Q38" i="12"/>
  <c r="Q38" i="3"/>
  <c r="Q22" i="12"/>
  <c r="Q22" i="3"/>
  <c r="R26" i="12"/>
  <c r="R26" i="3"/>
  <c r="Y32" i="12"/>
  <c r="Y32" i="3"/>
  <c r="Y16" i="12"/>
  <c r="Y16" i="3"/>
  <c r="AA36" i="12"/>
  <c r="AA36" i="3"/>
  <c r="AA20" i="12"/>
  <c r="AA20" i="3"/>
  <c r="R69" i="12"/>
  <c r="R69" i="3"/>
  <c r="U70" i="12"/>
  <c r="U70" i="3"/>
  <c r="V66" i="12"/>
  <c r="V66" i="3"/>
  <c r="Y55" i="3"/>
  <c r="Q53" i="3"/>
  <c r="U50" i="3"/>
  <c r="Q49" i="3"/>
  <c r="U46" i="3"/>
  <c r="Y43" i="3"/>
  <c r="Q41" i="3"/>
  <c r="U38" i="3"/>
  <c r="W36" i="3"/>
  <c r="P35" i="3"/>
  <c r="Z31" i="3"/>
  <c r="P30" i="3"/>
  <c r="U28" i="3"/>
  <c r="S25" i="3"/>
  <c r="X23" i="3"/>
  <c r="Z21" i="3"/>
  <c r="S20" i="3"/>
  <c r="Q17" i="3"/>
  <c r="S15" i="3"/>
  <c r="Y61" i="3"/>
  <c r="V69" i="3"/>
  <c r="X67" i="3"/>
  <c r="Q66" i="3"/>
  <c r="S91" i="3"/>
  <c r="X86" i="3"/>
  <c r="R84" i="3"/>
  <c r="P82" i="3"/>
  <c r="W79" i="3"/>
  <c r="S51" i="12"/>
  <c r="AA35" i="12"/>
  <c r="Q33" i="12"/>
  <c r="V29" i="12"/>
  <c r="X26" i="12"/>
  <c r="W14" i="12"/>
  <c r="Y70" i="12"/>
  <c r="R67" i="12"/>
  <c r="T64" i="12"/>
  <c r="W83" i="12"/>
  <c r="Z16" i="12"/>
  <c r="Z16" i="3"/>
  <c r="U23" i="12"/>
  <c r="U23" i="3"/>
  <c r="W27" i="12"/>
  <c r="W27" i="3"/>
  <c r="AA71" i="12"/>
  <c r="AA71" i="3"/>
  <c r="X55" i="3"/>
  <c r="T54" i="3"/>
  <c r="P53" i="3"/>
  <c r="X51" i="3"/>
  <c r="T50" i="3"/>
  <c r="P49" i="3"/>
  <c r="X47" i="3"/>
  <c r="T46" i="3"/>
  <c r="P45" i="3"/>
  <c r="X43" i="3"/>
  <c r="T42" i="3"/>
  <c r="P41" i="3"/>
  <c r="X39" i="3"/>
  <c r="T38" i="3"/>
  <c r="V36" i="3"/>
  <c r="AA34" i="3"/>
  <c r="Y31" i="3"/>
  <c r="AA29" i="3"/>
  <c r="T28" i="3"/>
  <c r="T23" i="3"/>
  <c r="Y21" i="3"/>
  <c r="R20" i="3"/>
  <c r="P17" i="3"/>
  <c r="R15" i="3"/>
  <c r="X61" i="3"/>
  <c r="U69" i="3"/>
  <c r="W67" i="3"/>
  <c r="P66" i="3"/>
  <c r="X62" i="3"/>
  <c r="R91" i="3"/>
  <c r="W86" i="3"/>
  <c r="Q84" i="3"/>
  <c r="X81" i="3"/>
  <c r="V79" i="3"/>
  <c r="Q51" i="12"/>
  <c r="U29" i="12"/>
  <c r="W26" i="12"/>
  <c r="Q67" i="12"/>
  <c r="S64" i="12"/>
  <c r="V83" i="12"/>
  <c r="P55" i="3"/>
  <c r="T37" i="3"/>
  <c r="S34" i="12"/>
  <c r="S34" i="3"/>
  <c r="S18" i="12"/>
  <c r="S18" i="3"/>
  <c r="Z24" i="12"/>
  <c r="Z24" i="3"/>
  <c r="W55" i="3"/>
  <c r="S54" i="3"/>
  <c r="AA52" i="3"/>
  <c r="W51" i="3"/>
  <c r="S50" i="3"/>
  <c r="AA48" i="3"/>
  <c r="W47" i="3"/>
  <c r="S46" i="3"/>
  <c r="AA44" i="3"/>
  <c r="W43" i="3"/>
  <c r="S42" i="3"/>
  <c r="AA40" i="3"/>
  <c r="W39" i="3"/>
  <c r="P38" i="3"/>
  <c r="U36" i="3"/>
  <c r="Z34" i="3"/>
  <c r="X31" i="3"/>
  <c r="Z29" i="3"/>
  <c r="S28" i="3"/>
  <c r="S23" i="3"/>
  <c r="X21" i="3"/>
  <c r="Q20" i="3"/>
  <c r="X16" i="3"/>
  <c r="Q15" i="3"/>
  <c r="W61" i="3"/>
  <c r="T69" i="3"/>
  <c r="V67" i="3"/>
  <c r="AA65" i="3"/>
  <c r="S62" i="3"/>
  <c r="Q91" i="3"/>
  <c r="R86" i="3"/>
  <c r="Q79" i="3"/>
  <c r="W48" i="12"/>
  <c r="T29" i="12"/>
  <c r="V26" i="12"/>
  <c r="AA22" i="12"/>
  <c r="P67" i="12"/>
  <c r="R64" i="12"/>
  <c r="U83" i="12"/>
  <c r="Z67" i="12"/>
  <c r="Z67" i="3"/>
  <c r="V31" i="12"/>
  <c r="V31" i="3"/>
  <c r="V15" i="12"/>
  <c r="V15" i="3"/>
  <c r="Y63" i="12"/>
  <c r="Y63" i="3"/>
  <c r="Q83" i="12"/>
  <c r="Q83" i="3"/>
  <c r="S81" i="12"/>
  <c r="S81" i="3"/>
  <c r="U79" i="12"/>
  <c r="U79" i="3"/>
  <c r="W78" i="12"/>
  <c r="W78" i="3"/>
  <c r="V55" i="3"/>
  <c r="R54" i="3"/>
  <c r="Z52" i="3"/>
  <c r="V51" i="3"/>
  <c r="R50" i="3"/>
  <c r="Z48" i="3"/>
  <c r="V47" i="3"/>
  <c r="R46" i="3"/>
  <c r="Z44" i="3"/>
  <c r="V43" i="3"/>
  <c r="R42" i="3"/>
  <c r="Z40" i="3"/>
  <c r="V39" i="3"/>
  <c r="AA37" i="3"/>
  <c r="T36" i="3"/>
  <c r="Y34" i="3"/>
  <c r="T31" i="3"/>
  <c r="Y29" i="3"/>
  <c r="R28" i="3"/>
  <c r="P25" i="3"/>
  <c r="R23" i="3"/>
  <c r="P20" i="3"/>
  <c r="W16" i="3"/>
  <c r="P15" i="3"/>
  <c r="V61" i="3"/>
  <c r="P69" i="3"/>
  <c r="U67" i="3"/>
  <c r="Z65" i="3"/>
  <c r="R62" i="3"/>
  <c r="P91" i="3"/>
  <c r="Q86" i="3"/>
  <c r="P79" i="3"/>
  <c r="U48" i="12"/>
  <c r="U26" i="12"/>
  <c r="Z22" i="12"/>
  <c r="Q64" i="12"/>
  <c r="T83" i="12"/>
  <c r="U78" i="12"/>
  <c r="U31" i="12"/>
  <c r="U31" i="3"/>
  <c r="V35" i="12"/>
  <c r="V35" i="3"/>
  <c r="Q34" i="12"/>
  <c r="Q34" i="3"/>
  <c r="Q18" i="12"/>
  <c r="Q18" i="3"/>
  <c r="R38" i="12"/>
  <c r="R38" i="3"/>
  <c r="R22" i="12"/>
  <c r="R22" i="3"/>
  <c r="Y28" i="12"/>
  <c r="Y28" i="3"/>
  <c r="AA32" i="12"/>
  <c r="AA32" i="3"/>
  <c r="AA16" i="12"/>
  <c r="AA16" i="3"/>
  <c r="R65" i="12"/>
  <c r="R65" i="3"/>
  <c r="U66" i="12"/>
  <c r="U66" i="3"/>
  <c r="V62" i="12"/>
  <c r="V62" i="3"/>
  <c r="P83" i="12"/>
  <c r="P83" i="3"/>
  <c r="R81" i="12"/>
  <c r="R81" i="3"/>
  <c r="X91" i="12"/>
  <c r="X91" i="3"/>
  <c r="U55" i="3"/>
  <c r="Q54" i="3"/>
  <c r="Y52" i="3"/>
  <c r="U51" i="3"/>
  <c r="Q50" i="3"/>
  <c r="Y48" i="3"/>
  <c r="U47" i="3"/>
  <c r="Q46" i="3"/>
  <c r="Y44" i="3"/>
  <c r="U43" i="3"/>
  <c r="Q42" i="3"/>
  <c r="Y40" i="3"/>
  <c r="U39" i="3"/>
  <c r="Z37" i="3"/>
  <c r="X34" i="3"/>
  <c r="S31" i="3"/>
  <c r="X29" i="3"/>
  <c r="Q28" i="3"/>
  <c r="X24" i="3"/>
  <c r="Q23" i="3"/>
  <c r="AA19" i="3"/>
  <c r="T18" i="3"/>
  <c r="V16" i="3"/>
  <c r="U61" i="3"/>
  <c r="AA68" i="3"/>
  <c r="T67" i="3"/>
  <c r="Y65" i="3"/>
  <c r="Q62" i="3"/>
  <c r="X90" i="3"/>
  <c r="P86" i="3"/>
  <c r="X78" i="3"/>
  <c r="AA45" i="12"/>
  <c r="Y22" i="12"/>
  <c r="S83" i="12"/>
  <c r="T78" i="12"/>
  <c r="U35" i="12"/>
  <c r="U35" i="3"/>
  <c r="U19" i="12"/>
  <c r="U19" i="3"/>
  <c r="W23" i="12"/>
  <c r="W23" i="3"/>
  <c r="Q69" i="12"/>
  <c r="Q69" i="3"/>
  <c r="AA67" i="12"/>
  <c r="AA67" i="3"/>
  <c r="Q81" i="12"/>
  <c r="Q81" i="3"/>
  <c r="S79" i="12"/>
  <c r="S79" i="3"/>
  <c r="T79" i="12"/>
  <c r="T79" i="3"/>
  <c r="T55" i="3"/>
  <c r="P54" i="3"/>
  <c r="X52" i="3"/>
  <c r="T51" i="3"/>
  <c r="P50" i="3"/>
  <c r="X48" i="3"/>
  <c r="T47" i="3"/>
  <c r="P46" i="3"/>
  <c r="X44" i="3"/>
  <c r="T43" i="3"/>
  <c r="P42" i="3"/>
  <c r="X40" i="3"/>
  <c r="T39" i="3"/>
  <c r="Y37" i="3"/>
  <c r="W34" i="3"/>
  <c r="P33" i="3"/>
  <c r="R31" i="3"/>
  <c r="W24" i="3"/>
  <c r="P23" i="3"/>
  <c r="Z19" i="3"/>
  <c r="P18" i="3"/>
  <c r="U16" i="3"/>
  <c r="T61" i="3"/>
  <c r="X70" i="3"/>
  <c r="Z68" i="3"/>
  <c r="P64" i="3"/>
  <c r="P62" i="3"/>
  <c r="W90" i="3"/>
  <c r="U88" i="3"/>
  <c r="X85" i="3"/>
  <c r="T81" i="3"/>
  <c r="V78" i="3"/>
  <c r="S55" i="12"/>
  <c r="Y45" i="12"/>
  <c r="W37" i="12"/>
  <c r="S16" i="12"/>
  <c r="S78" i="12"/>
  <c r="X45" i="3"/>
  <c r="Q77" i="12"/>
  <c r="Q77" i="3"/>
  <c r="S30" i="12"/>
  <c r="S30" i="3"/>
  <c r="S14" i="12"/>
  <c r="S14" i="3"/>
  <c r="Z36" i="12"/>
  <c r="Z36" i="3"/>
  <c r="Z20" i="12"/>
  <c r="Z20" i="3"/>
  <c r="W70" i="12"/>
  <c r="W70" i="3"/>
  <c r="Z71" i="12"/>
  <c r="Z71" i="3"/>
  <c r="P81" i="12"/>
  <c r="P81" i="3"/>
  <c r="R79" i="12"/>
  <c r="R79" i="3"/>
  <c r="V91" i="12"/>
  <c r="V91" i="3"/>
  <c r="W91" i="12"/>
  <c r="W91" i="3"/>
  <c r="X89" i="12"/>
  <c r="X89" i="3"/>
  <c r="W52" i="3"/>
  <c r="S43" i="3"/>
  <c r="AA41" i="3"/>
  <c r="W40" i="3"/>
  <c r="S39" i="3"/>
  <c r="X37" i="3"/>
  <c r="V34" i="3"/>
  <c r="X32" i="3"/>
  <c r="Q31" i="3"/>
  <c r="T26" i="3"/>
  <c r="V24" i="3"/>
  <c r="Y19" i="3"/>
  <c r="AA17" i="3"/>
  <c r="T16" i="3"/>
  <c r="S61" i="3"/>
  <c r="T70" i="3"/>
  <c r="Y68" i="3"/>
  <c r="W63" i="3"/>
  <c r="V90" i="3"/>
  <c r="P88" i="3"/>
  <c r="W85" i="3"/>
  <c r="X80" i="3"/>
  <c r="Q55" i="12"/>
  <c r="Q43" i="12"/>
  <c r="U40" i="12"/>
  <c r="V37" i="12"/>
  <c r="R16" i="12"/>
  <c r="V27" i="12"/>
  <c r="V27" i="3"/>
  <c r="R55" i="3"/>
  <c r="Z53" i="3"/>
  <c r="V52" i="3"/>
  <c r="R51" i="3"/>
  <c r="Z49" i="3"/>
  <c r="V48" i="3"/>
  <c r="R47" i="3"/>
  <c r="Z45" i="3"/>
  <c r="V44" i="3"/>
  <c r="R43" i="3"/>
  <c r="Z41" i="3"/>
  <c r="V40" i="3"/>
  <c r="R39" i="3"/>
  <c r="W32" i="3"/>
  <c r="P31" i="3"/>
  <c r="P26" i="3"/>
  <c r="U24" i="3"/>
  <c r="X19" i="3"/>
  <c r="Z17" i="3"/>
  <c r="S70" i="3"/>
  <c r="X68" i="3"/>
  <c r="V63" i="3"/>
  <c r="U90" i="3"/>
  <c r="X87" i="3"/>
  <c r="V85" i="3"/>
  <c r="W80" i="3"/>
  <c r="Q65" i="12"/>
  <c r="Q65" i="3"/>
  <c r="Q30" i="12"/>
  <c r="Q30" i="3"/>
  <c r="Q14" i="12"/>
  <c r="Q14" i="3"/>
  <c r="R34" i="12"/>
  <c r="R34" i="3"/>
  <c r="R18" i="12"/>
  <c r="R18" i="3"/>
  <c r="Y24" i="12"/>
  <c r="Y24" i="3"/>
  <c r="AA28" i="12"/>
  <c r="AA28" i="3"/>
  <c r="U62" i="12"/>
  <c r="U62" i="3"/>
  <c r="X63" i="12"/>
  <c r="X63" i="3"/>
  <c r="U52" i="3"/>
  <c r="Q39" i="3"/>
  <c r="T34" i="3"/>
  <c r="V32" i="3"/>
  <c r="AA30" i="3"/>
  <c r="AA25" i="3"/>
  <c r="T24" i="3"/>
  <c r="T19" i="3"/>
  <c r="Y17" i="3"/>
  <c r="Q61" i="3"/>
  <c r="R70" i="3"/>
  <c r="W68" i="3"/>
  <c r="U63" i="3"/>
  <c r="T90" i="3"/>
  <c r="W87" i="3"/>
  <c r="V80" i="3"/>
  <c r="B4" i="3"/>
  <c r="C9" i="17"/>
  <c r="U13" i="12" l="1"/>
  <c r="U13" i="3"/>
  <c r="R13" i="12"/>
  <c r="R13" i="3"/>
  <c r="Q13" i="12"/>
  <c r="Q13" i="3"/>
  <c r="T13" i="3"/>
  <c r="T13" i="12"/>
  <c r="P13" i="12"/>
  <c r="S13" i="12"/>
  <c r="S13" i="3"/>
  <c r="Z13" i="12"/>
  <c r="Z13" i="3"/>
  <c r="Y13" i="12"/>
  <c r="Y13" i="3"/>
  <c r="AA13" i="12"/>
  <c r="AA13" i="3"/>
  <c r="W13" i="12"/>
  <c r="W13" i="3"/>
  <c r="X13" i="3"/>
  <c r="X13" i="12"/>
  <c r="V13" i="3"/>
  <c r="V13" i="12"/>
  <c r="AA7" i="3" l="1"/>
  <c r="D8" i="17" l="1"/>
  <c r="D7" i="17"/>
  <c r="E7" i="17"/>
  <c r="D5" i="17"/>
  <c r="D6" i="17"/>
  <c r="E5" i="17"/>
  <c r="AA7" i="12"/>
  <c r="E6" i="17"/>
  <c r="E9" i="17" l="1"/>
  <c r="D9" i="17"/>
</calcChain>
</file>

<file path=xl/sharedStrings.xml><?xml version="1.0" encoding="utf-8"?>
<sst xmlns="http://schemas.openxmlformats.org/spreadsheetml/2006/main" count="836" uniqueCount="137">
  <si>
    <t>Factor</t>
  </si>
  <si>
    <t>Regiones</t>
  </si>
  <si>
    <t>Puntaje máximo posible</t>
  </si>
  <si>
    <t>Puntajes obtenidos por proponente</t>
  </si>
  <si>
    <t>TRANSPORTE Y TURISMO 1A S.A.S</t>
  </si>
  <si>
    <t>TRANSPORTES ESPECIALES ACAR S.A</t>
  </si>
  <si>
    <t>Económico</t>
  </si>
  <si>
    <t>Antioquia / Urabá antioqueño</t>
  </si>
  <si>
    <t>Antioquia / Por fuera del Urabá antioqueño</t>
  </si>
  <si>
    <t>Por fuera de Antioquia</t>
  </si>
  <si>
    <t>Capacidad de vehículos</t>
  </si>
  <si>
    <t>Puntaje total</t>
  </si>
  <si>
    <t>Tabla de valores por destino (propuesta económica)</t>
  </si>
  <si>
    <t>Nombre del proveedor</t>
  </si>
  <si>
    <t>Contacto</t>
  </si>
  <si>
    <t>Lina Maria Franco-contratos@transporteyturimo1a.com</t>
  </si>
  <si>
    <r>
      <t>Valores en pesos colombianos para cada destino</t>
    </r>
    <r>
      <rPr>
        <b/>
        <u/>
        <sz val="10"/>
        <rFont val="Calibri"/>
        <family val="2"/>
        <scheme val="minor"/>
      </rPr>
      <t xml:space="preserve"> (se toma como sede principal del contrato el campus Apartadó de la Universidad de Antioquia)</t>
    </r>
  </si>
  <si>
    <t>PUNTAJES OBTENIDOS</t>
  </si>
  <si>
    <t xml:space="preserve">1. Antioquia/Urabá Antioqueño: </t>
  </si>
  <si>
    <t>Tipo de vehículo</t>
  </si>
  <si>
    <t>Automóvil/Camionetas/Campero</t>
  </si>
  <si>
    <t>Microbús</t>
  </si>
  <si>
    <t>Buseta</t>
  </si>
  <si>
    <t>Bus</t>
  </si>
  <si>
    <t>Trayecto</t>
  </si>
  <si>
    <t>Doble</t>
  </si>
  <si>
    <t>Kilometro adicional</t>
  </si>
  <si>
    <t>Pernocta (valor por día)</t>
  </si>
  <si>
    <t>Zona/ Destino</t>
  </si>
  <si>
    <t>Casanova (Turbo)</t>
  </si>
  <si>
    <t>Riogrande (Turbo)</t>
  </si>
  <si>
    <t>Nueva Colonia (Turbo)</t>
  </si>
  <si>
    <t>Puerto Girón (Turbo)</t>
  </si>
  <si>
    <t>Puerto Antioquia (Turbo)</t>
  </si>
  <si>
    <t>Currulao (Turbo)</t>
  </si>
  <si>
    <t>El Tres (Turbo)</t>
  </si>
  <si>
    <t>Pueblo Bello (Turbo)</t>
  </si>
  <si>
    <t>Turbo (Campus UdeA)</t>
  </si>
  <si>
    <t>Turbo (Casco Urbano)</t>
  </si>
  <si>
    <t>San Pedro De Urabá</t>
  </si>
  <si>
    <t>Muelle (Donde Salen Las Lanchas En Turbo)</t>
  </si>
  <si>
    <t>Playa Dulce (Turbo)</t>
  </si>
  <si>
    <t>El Uno (Turbo)</t>
  </si>
  <si>
    <t>El Dos (Turbo)</t>
  </si>
  <si>
    <t>Playa La Martina Y Simona Del Mar (Turbo)</t>
  </si>
  <si>
    <t>Punta De Piedra (Turbo)</t>
  </si>
  <si>
    <t>El Totumo (Necoclí)</t>
  </si>
  <si>
    <t>Casa Blanca (Necoclí)</t>
  </si>
  <si>
    <t>Necoclí (Zona Urbana)</t>
  </si>
  <si>
    <t>Mellitos (Necoclí)</t>
  </si>
  <si>
    <t>San Juan De Urabá</t>
  </si>
  <si>
    <t>Arboletes</t>
  </si>
  <si>
    <t>Apartadó (Campus UdeA)</t>
  </si>
  <si>
    <t>Apartadó (Zona Urbana)</t>
  </si>
  <si>
    <t>San José (Apartadó)</t>
  </si>
  <si>
    <t>Parque De Los Encuentros Comfenalco (Apartadó)</t>
  </si>
  <si>
    <t>Clinica Panamericana (Apartadó)</t>
  </si>
  <si>
    <t>Parque De Zungo Comfama (Apartadó)</t>
  </si>
  <si>
    <t>Instituto Uniban (Apartadó)</t>
  </si>
  <si>
    <t>El Reposo (Apartadó)</t>
  </si>
  <si>
    <t>Aeropuerto Los Cedros</t>
  </si>
  <si>
    <t>Embarcadero De Zungo</t>
  </si>
  <si>
    <t>Carepa (Campus UdeA)</t>
  </si>
  <si>
    <t>Carepa (Zona Urbana)</t>
  </si>
  <si>
    <t>Piedras Blancas (Carepa)</t>
  </si>
  <si>
    <t>Chigorodó (Zona Urbana)</t>
  </si>
  <si>
    <t>Barranquillita (Chigorodó)</t>
  </si>
  <si>
    <t>La Mejía (Chigorodó)</t>
  </si>
  <si>
    <t xml:space="preserve">La Fortuna </t>
  </si>
  <si>
    <t>Caucheras</t>
  </si>
  <si>
    <t>Bajirá</t>
  </si>
  <si>
    <t>Mutatá</t>
  </si>
  <si>
    <t xml:space="preserve">2. Antioquia/Por fuera del Urabá Antioqueño: </t>
  </si>
  <si>
    <t>Dabeiba 2 horas y media</t>
  </si>
  <si>
    <t>Uramita 2 horas y media</t>
  </si>
  <si>
    <t>Frontino 3 horas</t>
  </si>
  <si>
    <t>Cañasgordas 3 horas</t>
  </si>
  <si>
    <t>Giraldo 3 horas y media</t>
  </si>
  <si>
    <t>Santa Fe de Antioquia 4 horas</t>
  </si>
  <si>
    <t>Sopetrán 4 horas</t>
  </si>
  <si>
    <t>San Jerónimo 4horas y media</t>
  </si>
  <si>
    <t>Medellín (zona urbana) 5 horas y media</t>
  </si>
  <si>
    <t>Guatapé 7 horas</t>
  </si>
  <si>
    <t>Ituango 5 horas</t>
  </si>
  <si>
    <t>5. Por fuera de Antioquia</t>
  </si>
  <si>
    <t>Por kilometro adicional</t>
  </si>
  <si>
    <t>Atlántico: Barranquilla</t>
  </si>
  <si>
    <t>Bolívar: Arjona</t>
  </si>
  <si>
    <t>Bolívar: Cartagena de Indias</t>
  </si>
  <si>
    <t>Bolívar: Turbaco</t>
  </si>
  <si>
    <t>Córdoba: Ayapel</t>
  </si>
  <si>
    <t>Córdoba: Lorica</t>
  </si>
  <si>
    <t>Córdoba: Montería</t>
  </si>
  <si>
    <t>Córdoba: San Antero</t>
  </si>
  <si>
    <t>Córdoba: San Bernardo del Viento</t>
  </si>
  <si>
    <t>Córdoba: San Pelayo</t>
  </si>
  <si>
    <t>Sucre: Coveñas</t>
  </si>
  <si>
    <t>Sucre: San Onofre</t>
  </si>
  <si>
    <t>Sucre: Santiago de Tolú</t>
  </si>
  <si>
    <t>Sucre: Sincelejo</t>
  </si>
  <si>
    <t>Sucre: Tolú Viejo</t>
  </si>
  <si>
    <t>Vehículos disponibles</t>
  </si>
  <si>
    <t>Cantidad</t>
  </si>
  <si>
    <t>Puntaje</t>
  </si>
  <si>
    <t>Automovil/Camioneta/Campero</t>
  </si>
  <si>
    <t>Camioneta/Campero</t>
  </si>
  <si>
    <t>Tabla de resumen de valores mínimos de todas las propuestas presentadas (para efectos de evaluación)</t>
  </si>
  <si>
    <t>Cantidad*</t>
  </si>
  <si>
    <t>* En este caso se toman los valores máximos  de resolución para el cálculo</t>
  </si>
  <si>
    <t>Dabeiba</t>
  </si>
  <si>
    <t>Uramita</t>
  </si>
  <si>
    <t>Frontino</t>
  </si>
  <si>
    <t>Cañasgordas</t>
  </si>
  <si>
    <t>Giraldo</t>
  </si>
  <si>
    <t>Santa Fe de Antioquia</t>
  </si>
  <si>
    <t>Sopetrán</t>
  </si>
  <si>
    <t>San Jerónimo</t>
  </si>
  <si>
    <t>Medellín (zona urbana)</t>
  </si>
  <si>
    <t>Guatapé</t>
  </si>
  <si>
    <t>Ituango</t>
  </si>
  <si>
    <t xml:space="preserve">5. Por fuera de Antioquia: </t>
  </si>
  <si>
    <t>REGION</t>
  </si>
  <si>
    <t>ZONA</t>
  </si>
  <si>
    <t>ANTIOQUIA</t>
  </si>
  <si>
    <t>Bajo cauca: Cáceres, Caucasia, El Bagre, Nechí, Tarazá, Zarragoza
Magdalena Medio:Carocolí, Maceo, Puerto Berrio, Puerto Nare, Puerto Triunfo, Yondó
Nordeste: Amalfi, Anorí, Cisneros, Remedios, San Roque, Santo Domingo, Segovia, Vegachí, Yalí, Yolombó
Norte: Angostura, Belmira, Briceño, Campamento, Carolina del Principe, Don Matías, Entreríos, Gómez Plata, Guadalupe, Ituango, San Andrés de Cuerquía, San José de la Montaña, San Pedro de los Milagros, Santa Rosa de Osos, Toledo, Valdivia, Yarumal
Occidente: Abriaquí,Anzá, Armenia Mantequilla, Buriticá, Caicedo, Cañasgordas, Dabeiba, Ebéjico, Frontino, Giraldo, Heliconia, Liborina, Olaya, Peque, Sabanalarga, San Jerónimo, Santa Fe de Antioquia, Sopetrán, Uramita.
Oriente Cercano y 
Medio:  El Carmen Viboral, El Retiro, El Santuario, Guarne,  La Ceja, La Unión, Marinilla, Rionegro, San Vicente (De Ferrer)
Oriente lejano: Abejorral, Alejandría, Argelia de María, Cocorná, Concepción, El Peñol, Granada, Guatapé, Nariño, Río Claro, San Carlos, San Francisco, San Luis, San Rafael, Sonsón
Suroeste: Amagá, Andes, Angelópolis, Betania, Betulia, Caramanta, Ciudad Bolívar, Concordia, Fredonia, Hispania, Jardín, Jericó, La Pintada, Montebello, Pueblorico, Salgar, Santa Bárbara, Támesis, Tarso, Titiribí, Urrao, Valparaiso, Venecia
Urabá: Apartadó, Arboletes, Carepa, Chigorodó, Murindó, Mutatá, Necoclí, San Juan de Urabá, San Pedro de Urabá, Turbo, Vigia del Fuerte
Valle de Aburrá: Barbosa, Copacabana, Girardota, Bello, Medellín, Envigado, Itagüí, Sabaneta, La Estrella y Caldas</t>
  </si>
  <si>
    <t>ANDINA</t>
  </si>
  <si>
    <t>Boyacá, Caldas, Caquetá, Cauca, Cesar, Chocó, Cundinamarca, Huila, Nariño, Norte de Santander, Putumayo, Quindío, Risaralda, Santander, Tolima y Valle del Cauca.</t>
  </si>
  <si>
    <t>AMAZONÍA</t>
  </si>
  <si>
    <t>Amazonas, Guainía, Guaviare, Meta, Putumayo, Vaupés y Vichada.</t>
  </si>
  <si>
    <t>CARIBE</t>
  </si>
  <si>
    <t>Atlántico, Bolívar, Cesar, Córdoba, La Guajira, Magdalena, Chocó (Acandí y Ungía), Antioquia y Sucre</t>
  </si>
  <si>
    <t>INSULAR</t>
  </si>
  <si>
    <t>San Andrés y Providencia, Bolívar (Islas del Rosario), Bolívar (Islas de San Bernardo), Cauca (Isla Gorgona), Valle del Cauca (Isla de Malpelo</t>
  </si>
  <si>
    <t>Orinoquía</t>
  </si>
  <si>
    <t>Arauca, Casanare, Meta y Vichada</t>
  </si>
  <si>
    <t>Pacífica</t>
  </si>
  <si>
    <t>Cauca, Valle del Cauca, Chocó y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</si>
</sst>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quot;$&quot;\ * #,##0.00_-;_-&quot;$&quot;\ * &quot;-&quot;??_-;_-@_-"/>
    <numFmt numFmtId="165" formatCode="_-&quot;$&quot;\ * #,##0_-;\-&quot;$&quot;\ * #,##0_-;_-&quot;$&quot;\ * &quot;-&quot;??_-;_-@_-"/>
    <numFmt numFmtId="166" formatCode="_-* #,##0.0_-;\-* #,##0.0_-;_-* &quot;-&quot;??_-;_-@_-"/>
    <numFmt numFmtId="167" formatCode="&quot;$&quot;\ #,##0"/>
  </numFmts>
  <fonts count="17">
    <font>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b/>
      <sz val="9"/>
      <name val="Calibri"/>
      <family val="2"/>
      <scheme val="minor"/>
    </font>
    <font>
      <sz val="9"/>
      <name val="Calibri"/>
      <family val="2"/>
      <scheme val="minor"/>
    </font>
    <font>
      <sz val="9"/>
      <color rgb="FF000000"/>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8"/>
      <color indexed="8"/>
      <name val="Calibri"/>
      <family val="2"/>
      <scheme val="minor"/>
    </font>
    <font>
      <b/>
      <sz val="11"/>
      <color rgb="FF000000"/>
      <name val="Calibri"/>
      <family val="2"/>
      <scheme val="minor"/>
    </font>
    <font>
      <b/>
      <u/>
      <sz val="9"/>
      <name val="Calibri"/>
      <family val="2"/>
      <scheme val="minor"/>
    </font>
    <font>
      <b/>
      <u/>
      <sz val="10"/>
      <name val="Calibri"/>
      <family val="2"/>
      <scheme val="minor"/>
    </font>
    <font>
      <sz val="9"/>
      <color rgb="FFFF0000"/>
      <name val="Calibri"/>
      <family val="2"/>
      <scheme val="minor"/>
    </font>
    <font>
      <sz val="10"/>
      <color theme="1"/>
      <name val="Calibri"/>
      <family val="2"/>
    </font>
  </fonts>
  <fills count="13">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theme="0"/>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164"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cellStyleXfs>
  <cellXfs count="109">
    <xf numFmtId="0" fontId="0" fillId="0" borderId="0" xfId="0"/>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xf numFmtId="0" fontId="1" fillId="0" borderId="1" xfId="0" applyFont="1" applyBorder="1" applyAlignment="1">
      <alignment horizontal="center" vertical="center"/>
    </xf>
    <xf numFmtId="0" fontId="2" fillId="3" borderId="0" xfId="0" applyFont="1" applyFill="1" applyAlignment="1">
      <alignment horizontal="center"/>
    </xf>
    <xf numFmtId="0" fontId="1" fillId="0" borderId="0" xfId="0" applyFont="1" applyAlignment="1">
      <alignment horizontal="center" vertical="center" wrapText="1"/>
    </xf>
    <xf numFmtId="0" fontId="3"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5" borderId="1" xfId="0" applyFont="1" applyFill="1" applyBorder="1" applyAlignment="1">
      <alignment wrapText="1"/>
    </xf>
    <xf numFmtId="0" fontId="4" fillId="5" borderId="0" xfId="0" applyFont="1" applyFill="1" applyAlignment="1">
      <alignment wrapText="1"/>
    </xf>
    <xf numFmtId="0" fontId="4" fillId="5" borderId="0" xfId="0" applyFont="1" applyFill="1" applyAlignment="1">
      <alignment vertical="center" wrapText="1"/>
    </xf>
    <xf numFmtId="0" fontId="4"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0" xfId="0" applyFont="1" applyFill="1" applyAlignment="1">
      <alignment vertical="center" wrapText="1"/>
    </xf>
    <xf numFmtId="0" fontId="5" fillId="5" borderId="0" xfId="0" applyFont="1" applyFill="1" applyAlignment="1">
      <alignment vertical="center" wrapText="1"/>
    </xf>
    <xf numFmtId="0" fontId="3" fillId="5" borderId="0" xfId="0" applyFont="1" applyFill="1" applyAlignment="1">
      <alignment horizontal="center" vertical="center" wrapText="1"/>
    </xf>
    <xf numFmtId="0" fontId="5" fillId="5" borderId="0" xfId="0" applyFont="1" applyFill="1" applyAlignment="1">
      <alignment horizontal="center" vertical="center" wrapText="1"/>
    </xf>
    <xf numFmtId="0" fontId="4" fillId="0" borderId="0" xfId="0" applyFont="1" applyAlignment="1">
      <alignment wrapText="1"/>
    </xf>
    <xf numFmtId="0" fontId="4" fillId="3" borderId="1" xfId="0" applyFont="1" applyFill="1" applyBorder="1" applyAlignment="1">
      <alignment horizontal="center" wrapText="1"/>
    </xf>
    <xf numFmtId="0" fontId="4" fillId="5" borderId="0" xfId="0" applyFont="1" applyFill="1" applyAlignment="1">
      <alignment horizontal="center" vertical="center" wrapText="1"/>
    </xf>
    <xf numFmtId="0" fontId="4" fillId="0" borderId="0" xfId="0" applyFont="1" applyAlignment="1">
      <alignment horizontal="center" vertical="center" wrapText="1"/>
    </xf>
    <xf numFmtId="0" fontId="3" fillId="5" borderId="0" xfId="0" applyFont="1" applyFill="1" applyAlignment="1">
      <alignment horizontal="center" wrapText="1"/>
    </xf>
    <xf numFmtId="0" fontId="4" fillId="5" borderId="0" xfId="0" applyFont="1" applyFill="1" applyAlignment="1">
      <alignment horizontal="center" wrapText="1"/>
    </xf>
    <xf numFmtId="0" fontId="4" fillId="5" borderId="5" xfId="0" applyFont="1" applyFill="1" applyBorder="1" applyAlignment="1">
      <alignment wrapText="1"/>
    </xf>
    <xf numFmtId="0" fontId="3" fillId="5" borderId="0" xfId="0" applyFont="1" applyFill="1" applyAlignment="1">
      <alignment wrapText="1"/>
    </xf>
    <xf numFmtId="166" fontId="4" fillId="5" borderId="7" xfId="2" applyNumberFormat="1" applyFont="1" applyFill="1" applyBorder="1" applyAlignment="1">
      <alignment horizontal="right" wrapText="1"/>
    </xf>
    <xf numFmtId="166" fontId="4" fillId="5" borderId="1" xfId="2" applyNumberFormat="1" applyFont="1" applyFill="1" applyBorder="1" applyAlignment="1">
      <alignment horizontal="right" wrapText="1"/>
    </xf>
    <xf numFmtId="165" fontId="4" fillId="5" borderId="7" xfId="1" applyNumberFormat="1" applyFont="1" applyFill="1" applyBorder="1" applyAlignment="1" applyProtection="1">
      <alignment horizontal="right" wrapText="1"/>
      <protection locked="0"/>
    </xf>
    <xf numFmtId="165" fontId="4" fillId="5" borderId="1" xfId="1" applyNumberFormat="1" applyFont="1" applyFill="1" applyBorder="1" applyAlignment="1" applyProtection="1">
      <alignment horizontal="right" wrapText="1"/>
      <protection locked="0"/>
    </xf>
    <xf numFmtId="0" fontId="4" fillId="5" borderId="1" xfId="0" applyFont="1" applyFill="1" applyBorder="1" applyAlignment="1" applyProtection="1">
      <alignment horizontal="center" vertical="center"/>
      <protection locked="0"/>
    </xf>
    <xf numFmtId="0" fontId="4" fillId="0" borderId="0" xfId="0" applyFont="1" applyAlignment="1">
      <alignment vertical="center" wrapText="1"/>
    </xf>
    <xf numFmtId="2" fontId="4" fillId="5" borderId="1" xfId="1" applyNumberFormat="1" applyFont="1" applyFill="1" applyBorder="1" applyAlignment="1" applyProtection="1">
      <alignment horizontal="center" vertical="center" wrapText="1"/>
      <protection locked="0"/>
    </xf>
    <xf numFmtId="0" fontId="4" fillId="5" borderId="1" xfId="2" applyNumberFormat="1" applyFont="1" applyFill="1" applyBorder="1" applyAlignment="1" applyProtection="1">
      <alignment horizontal="right" wrapText="1"/>
      <protection locked="0"/>
    </xf>
    <xf numFmtId="2" fontId="10" fillId="3" borderId="0" xfId="0" applyNumberFormat="1" applyFont="1" applyFill="1" applyAlignment="1">
      <alignment vertical="center" wrapText="1"/>
    </xf>
    <xf numFmtId="2" fontId="11" fillId="3" borderId="0" xfId="0" applyNumberFormat="1" applyFont="1" applyFill="1" applyAlignment="1">
      <alignment vertical="center" wrapText="1"/>
    </xf>
    <xf numFmtId="0" fontId="0" fillId="0" borderId="1" xfId="0" applyBorder="1" applyAlignment="1">
      <alignment vertical="center" wrapText="1"/>
    </xf>
    <xf numFmtId="2" fontId="0" fillId="0" borderId="1" xfId="0" applyNumberFormat="1" applyBorder="1" applyAlignment="1">
      <alignment horizontal="center" vertical="center"/>
    </xf>
    <xf numFmtId="2" fontId="9" fillId="0" borderId="1"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vertical="center"/>
    </xf>
    <xf numFmtId="166" fontId="4" fillId="11" borderId="7" xfId="2" applyNumberFormat="1" applyFont="1" applyFill="1" applyBorder="1" applyAlignment="1">
      <alignment horizontal="right" wrapText="1"/>
    </xf>
    <xf numFmtId="0" fontId="7" fillId="0" borderId="1" xfId="0" applyFont="1" applyBorder="1" applyAlignment="1">
      <alignment vertical="center" wrapText="1"/>
    </xf>
    <xf numFmtId="166" fontId="4" fillId="5" borderId="7" xfId="2" applyNumberFormat="1" applyFont="1" applyFill="1" applyBorder="1" applyAlignment="1">
      <alignment horizontal="center" vertical="center" wrapText="1"/>
    </xf>
    <xf numFmtId="166" fontId="4" fillId="11" borderId="1" xfId="2" applyNumberFormat="1" applyFont="1" applyFill="1" applyBorder="1" applyAlignment="1">
      <alignment horizontal="right" wrapText="1"/>
    </xf>
    <xf numFmtId="0" fontId="6" fillId="0" borderId="1" xfId="0" applyFont="1" applyBorder="1" applyAlignment="1">
      <alignment horizontal="left" vertical="center" wrapText="1"/>
    </xf>
    <xf numFmtId="0" fontId="6" fillId="0" borderId="1" xfId="0" applyFont="1" applyBorder="1" applyAlignment="1">
      <alignment horizontal="left" wrapText="1"/>
    </xf>
    <xf numFmtId="167" fontId="7" fillId="0" borderId="1" xfId="0" applyNumberFormat="1" applyFont="1" applyBorder="1" applyAlignment="1">
      <alignment horizontal="center" vertical="center"/>
    </xf>
    <xf numFmtId="167" fontId="6" fillId="0" borderId="1" xfId="0" applyNumberFormat="1" applyFont="1" applyBorder="1" applyAlignment="1">
      <alignment horizontal="center" vertical="center"/>
    </xf>
    <xf numFmtId="167" fontId="7" fillId="0" borderId="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6" fillId="5" borderId="1" xfId="3" applyNumberFormat="1" applyFont="1" applyFill="1" applyBorder="1" applyAlignment="1" applyProtection="1">
      <alignment horizontal="right" vertical="center" wrapText="1"/>
      <protection locked="0"/>
    </xf>
    <xf numFmtId="167" fontId="4" fillId="5" borderId="1" xfId="0" applyNumberFormat="1" applyFont="1" applyFill="1" applyBorder="1" applyAlignment="1">
      <alignment horizontal="right" vertical="center" wrapText="1"/>
    </xf>
    <xf numFmtId="167" fontId="16" fillId="12" borderId="14" xfId="0" applyNumberFormat="1" applyFont="1" applyFill="1" applyBorder="1" applyAlignment="1">
      <alignment vertical="center" wrapText="1"/>
    </xf>
    <xf numFmtId="0" fontId="4" fillId="0" borderId="1" xfId="0" applyFont="1" applyBorder="1" applyAlignment="1" applyProtection="1">
      <alignment horizontal="center" vertical="center"/>
      <protection locked="0"/>
    </xf>
    <xf numFmtId="0" fontId="4" fillId="5" borderId="0" xfId="0" applyFont="1" applyFill="1"/>
    <xf numFmtId="0" fontId="0" fillId="0" borderId="1" xfId="0"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0" fillId="0" borderId="1" xfId="0" applyBorder="1" applyAlignment="1">
      <alignment horizontal="right" vertical="center" wrapText="1"/>
    </xf>
    <xf numFmtId="0" fontId="9" fillId="0" borderId="1" xfId="0" applyFont="1" applyBorder="1" applyAlignment="1">
      <alignment horizontal="right" vertical="center" wrapText="1"/>
    </xf>
    <xf numFmtId="0" fontId="12" fillId="3" borderId="1" xfId="0" applyFont="1" applyFill="1" applyBorder="1" applyAlignment="1">
      <alignment horizontal="center" vertical="center" wrapText="1"/>
    </xf>
    <xf numFmtId="0" fontId="10" fillId="10" borderId="0" xfId="0" applyFont="1" applyFill="1" applyAlignment="1">
      <alignment horizontal="center" vertical="center" wrapText="1"/>
    </xf>
    <xf numFmtId="0" fontId="4" fillId="5" borderId="3" xfId="0" applyFont="1" applyFill="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4" fillId="5" borderId="2" xfId="0" applyFont="1" applyFill="1" applyBorder="1" applyAlignment="1">
      <alignment horizont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3"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4" fillId="0" borderId="3" xfId="0" applyFont="1" applyBorder="1" applyAlignment="1">
      <alignment horizontal="center" wrapText="1"/>
    </xf>
    <xf numFmtId="0" fontId="4" fillId="0" borderId="5" xfId="0" applyFont="1" applyBorder="1" applyAlignment="1">
      <alignment horizont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9" borderId="9" xfId="0" applyFont="1" applyFill="1" applyBorder="1" applyAlignment="1">
      <alignment horizontal="left" vertical="center" wrapText="1"/>
    </xf>
    <xf numFmtId="0" fontId="3" fillId="9" borderId="2" xfId="0" applyFont="1" applyFill="1" applyBorder="1" applyAlignment="1">
      <alignment horizontal="left" vertical="center" wrapText="1"/>
    </xf>
    <xf numFmtId="167" fontId="3" fillId="3" borderId="1" xfId="0" applyNumberFormat="1" applyFont="1" applyFill="1" applyBorder="1" applyAlignment="1">
      <alignment horizontal="center" vertical="center" wrapText="1"/>
    </xf>
    <xf numFmtId="167" fontId="3" fillId="7" borderId="1" xfId="0" applyNumberFormat="1" applyFont="1" applyFill="1" applyBorder="1" applyAlignment="1">
      <alignment horizontal="left" vertical="center" wrapText="1"/>
    </xf>
    <xf numFmtId="0" fontId="3" fillId="8" borderId="4"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8" borderId="5" xfId="0" applyFont="1" applyFill="1" applyBorder="1" applyAlignment="1">
      <alignment horizontal="left" vertical="center" wrapText="1"/>
    </xf>
    <xf numFmtId="0" fontId="11" fillId="10" borderId="0" xfId="0" applyFont="1" applyFill="1" applyAlignment="1">
      <alignment horizontal="center" vertical="center" wrapText="1"/>
    </xf>
    <xf numFmtId="0" fontId="6" fillId="0" borderId="5" xfId="0" applyFont="1" applyBorder="1" applyAlignment="1">
      <alignment horizontal="center" wrapText="1"/>
    </xf>
    <xf numFmtId="0" fontId="5"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9" borderId="9" xfId="0" applyFont="1" applyFill="1" applyBorder="1" applyAlignment="1">
      <alignment horizontal="left" wrapText="1"/>
    </xf>
    <xf numFmtId="0" fontId="3" fillId="9" borderId="2" xfId="0" applyFont="1" applyFill="1" applyBorder="1" applyAlignment="1">
      <alignment horizontal="left" wrapText="1"/>
    </xf>
    <xf numFmtId="0" fontId="3" fillId="7" borderId="9" xfId="0" applyFont="1" applyFill="1" applyBorder="1" applyAlignment="1">
      <alignment horizontal="left" vertical="center" wrapText="1"/>
    </xf>
    <xf numFmtId="0" fontId="3" fillId="7" borderId="2" xfId="0" applyFont="1" applyFill="1" applyBorder="1" applyAlignment="1">
      <alignment horizontal="left" vertical="center" wrapText="1"/>
    </xf>
  </cellXfs>
  <cellStyles count="4">
    <cellStyle name="Millares" xfId="2" builtinId="3"/>
    <cellStyle name="Moneda" xfId="1" builtinId="4"/>
    <cellStyle name="Moneda 2" xfId="3" xr:uid="{DD8E0E89-98B0-4E57-817A-59964623C88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1698625</xdr:colOff>
      <xdr:row>1</xdr:row>
      <xdr:rowOff>230187</xdr:rowOff>
    </xdr:to>
    <xdr:pic>
      <xdr:nvPicPr>
        <xdr:cNvPr id="9" name="Imagen 8">
          <a:extLst>
            <a:ext uri="{FF2B5EF4-FFF2-40B4-BE49-F238E27FC236}">
              <a16:creationId xmlns:a16="http://schemas.microsoft.com/office/drawing/2014/main" id="{4AA49C88-9713-4A47-A412-0A44FEC0DA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98625" cy="534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1698625</xdr:colOff>
      <xdr:row>1</xdr:row>
      <xdr:rowOff>230187</xdr:rowOff>
    </xdr:to>
    <xdr:pic>
      <xdr:nvPicPr>
        <xdr:cNvPr id="2" name="Imagen 1">
          <a:extLst>
            <a:ext uri="{FF2B5EF4-FFF2-40B4-BE49-F238E27FC236}">
              <a16:creationId xmlns:a16="http://schemas.microsoft.com/office/drawing/2014/main" id="{D1A2129F-2C60-4E59-8811-9FB57591BE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98625" cy="5349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1698625</xdr:colOff>
      <xdr:row>1</xdr:row>
      <xdr:rowOff>230187</xdr:rowOff>
    </xdr:to>
    <xdr:pic>
      <xdr:nvPicPr>
        <xdr:cNvPr id="2" name="Imagen 1">
          <a:extLst>
            <a:ext uri="{FF2B5EF4-FFF2-40B4-BE49-F238E27FC236}">
              <a16:creationId xmlns:a16="http://schemas.microsoft.com/office/drawing/2014/main" id="{7A969040-13AB-4F31-8703-029DAF2CD6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98625" cy="5349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103187</xdr:colOff>
      <xdr:row>0</xdr:row>
      <xdr:rowOff>23812</xdr:rowOff>
    </xdr:from>
    <xdr:to>
      <xdr:col>0</xdr:col>
      <xdr:colOff>1801812</xdr:colOff>
      <xdr:row>1</xdr:row>
      <xdr:rowOff>253999</xdr:rowOff>
    </xdr:to>
    <xdr:pic>
      <xdr:nvPicPr>
        <xdr:cNvPr id="2" name="Imagen 1">
          <a:extLst>
            <a:ext uri="{FF2B5EF4-FFF2-40B4-BE49-F238E27FC236}">
              <a16:creationId xmlns:a16="http://schemas.microsoft.com/office/drawing/2014/main" id="{D38815B9-C9F3-4CCB-9B0C-7E55CAF476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87" y="23812"/>
          <a:ext cx="1698625" cy="531812"/>
        </a:xfrm>
        <a:prstGeom prst="rect">
          <a:avLst/>
        </a:prstGeom>
      </xdr:spPr>
    </xdr:pic>
    <xdr:clientData/>
  </xdr:twoCellAnchor>
  <xdr:twoCellAnchor editAs="oneCell">
    <xdr:from>
      <xdr:col>0</xdr:col>
      <xdr:colOff>0</xdr:colOff>
      <xdr:row>0</xdr:row>
      <xdr:rowOff>1</xdr:rowOff>
    </xdr:from>
    <xdr:to>
      <xdr:col>0</xdr:col>
      <xdr:colOff>1873250</xdr:colOff>
      <xdr:row>1</xdr:row>
      <xdr:rowOff>200025</xdr:rowOff>
    </xdr:to>
    <xdr:pic>
      <xdr:nvPicPr>
        <xdr:cNvPr id="3" name="Imagen 2">
          <a:extLst>
            <a:ext uri="{FF2B5EF4-FFF2-40B4-BE49-F238E27FC236}">
              <a16:creationId xmlns:a16="http://schemas.microsoft.com/office/drawing/2014/main" id="{095FBA7E-BD59-4EDE-80BC-89D5B516CA0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
          <a:ext cx="1873250" cy="5048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13600-B4EA-4408-8846-9142267027B0}">
  <dimension ref="A3:E9"/>
  <sheetViews>
    <sheetView tabSelected="1" workbookViewId="0">
      <selection activeCell="I12" sqref="I12"/>
    </sheetView>
  </sheetViews>
  <sheetFormatPr defaultColWidth="11.42578125" defaultRowHeight="15"/>
  <cols>
    <col min="2" max="2" width="22.42578125" customWidth="1"/>
    <col min="4" max="5" width="22" customWidth="1"/>
  </cols>
  <sheetData>
    <row r="3" spans="1:5">
      <c r="A3" s="63" t="s">
        <v>0</v>
      </c>
      <c r="B3" s="63" t="s">
        <v>1</v>
      </c>
      <c r="C3" s="63" t="s">
        <v>2</v>
      </c>
      <c r="D3" s="59" t="s">
        <v>3</v>
      </c>
      <c r="E3" s="60"/>
    </row>
    <row r="4" spans="1:5" ht="30">
      <c r="A4" s="63"/>
      <c r="B4" s="63"/>
      <c r="C4" s="63"/>
      <c r="D4" s="41" t="s">
        <v>4</v>
      </c>
      <c r="E4" s="41" t="s">
        <v>5</v>
      </c>
    </row>
    <row r="5" spans="1:5" ht="30">
      <c r="A5" s="58" t="s">
        <v>6</v>
      </c>
      <c r="B5" s="37" t="s">
        <v>7</v>
      </c>
      <c r="C5" s="40">
        <v>682</v>
      </c>
      <c r="D5" s="38">
        <f>SUM('Oferente 1'!$P$13:$AA$55)</f>
        <v>470.37195305534539</v>
      </c>
      <c r="E5" s="38">
        <f>SUM('Oferente 2'!$P$13:$AA$55)</f>
        <v>592.76319933805792</v>
      </c>
    </row>
    <row r="6" spans="1:5" ht="30">
      <c r="A6" s="58"/>
      <c r="B6" s="37" t="s">
        <v>8</v>
      </c>
      <c r="C6" s="40">
        <v>218</v>
      </c>
      <c r="D6" s="38">
        <f>SUM('Oferente 1'!$P$61:$AA$71)</f>
        <v>83.227392354815265</v>
      </c>
      <c r="E6" s="38">
        <f>SUM('Oferente 2'!$P$61:$AA$71)</f>
        <v>218</v>
      </c>
    </row>
    <row r="7" spans="1:5">
      <c r="A7" s="58"/>
      <c r="B7" s="37" t="s">
        <v>9</v>
      </c>
      <c r="C7" s="40">
        <v>229</v>
      </c>
      <c r="D7" s="38">
        <f>SUM('Oferente 1'!$P$77:$X$91)</f>
        <v>173.00364873222026</v>
      </c>
      <c r="E7" s="38">
        <f>SUM('Oferente 2'!$P$77:$X$91)</f>
        <v>174.96079259953609</v>
      </c>
    </row>
    <row r="8" spans="1:5">
      <c r="A8" s="61" t="s">
        <v>10</v>
      </c>
      <c r="B8" s="61"/>
      <c r="C8" s="40">
        <v>80</v>
      </c>
      <c r="D8" s="38">
        <f>SUM('Oferente 1'!$P$95:$P$98)</f>
        <v>45.26214106622497</v>
      </c>
      <c r="E8" s="38">
        <f>SUM('Oferente 2'!$P$95:$P$98)</f>
        <v>68.648648648648646</v>
      </c>
    </row>
    <row r="9" spans="1:5">
      <c r="A9" s="62" t="s">
        <v>11</v>
      </c>
      <c r="B9" s="62"/>
      <c r="C9" s="39">
        <f>SUM(C5:C8)</f>
        <v>1209</v>
      </c>
      <c r="D9" s="39">
        <f>SUM(D5:D8)</f>
        <v>771.86513520860581</v>
      </c>
      <c r="E9" s="39">
        <f t="shared" ref="E9" si="0">SUM(E5:E8)</f>
        <v>1054.3726405862426</v>
      </c>
    </row>
  </sheetData>
  <mergeCells count="7">
    <mergeCell ref="A5:A7"/>
    <mergeCell ref="D3:E3"/>
    <mergeCell ref="A8:B8"/>
    <mergeCell ref="A9:B9"/>
    <mergeCell ref="A3:A4"/>
    <mergeCell ref="B3:B4"/>
    <mergeCell ref="C3: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73"/>
  <sheetViews>
    <sheetView topLeftCell="K1" zoomScaleNormal="100" workbookViewId="0">
      <selection activeCell="K69" sqref="K69"/>
    </sheetView>
  </sheetViews>
  <sheetFormatPr defaultColWidth="11.42578125" defaultRowHeight="12"/>
  <cols>
    <col min="1" max="1" width="28.85546875" style="19" customWidth="1"/>
    <col min="2" max="2" width="10.7109375" style="19" customWidth="1"/>
    <col min="3" max="14" width="10.7109375" style="11" customWidth="1"/>
    <col min="15" max="15" width="28.85546875" style="11" customWidth="1"/>
    <col min="16" max="26" width="10.7109375" style="11" customWidth="1"/>
    <col min="27" max="27" width="19.140625" style="11" bestFit="1" customWidth="1"/>
    <col min="28" max="43" width="11.42578125" style="11"/>
    <col min="44" max="16384" width="11.42578125" style="19"/>
  </cols>
  <sheetData>
    <row r="1" spans="1:43" ht="24" customHeight="1">
      <c r="A1" s="66"/>
      <c r="B1" s="79" t="s">
        <v>12</v>
      </c>
      <c r="C1" s="79"/>
      <c r="D1" s="79"/>
      <c r="E1" s="79"/>
      <c r="F1" s="79"/>
      <c r="G1" s="79"/>
      <c r="H1" s="79"/>
      <c r="I1" s="79"/>
      <c r="J1" s="80"/>
    </row>
    <row r="2" spans="1:43" ht="23.25" customHeight="1" thickBot="1">
      <c r="A2" s="67"/>
      <c r="B2" s="81"/>
      <c r="C2" s="81"/>
      <c r="D2" s="81"/>
      <c r="E2" s="81"/>
      <c r="F2" s="81"/>
      <c r="G2" s="81"/>
      <c r="H2" s="81"/>
      <c r="I2" s="81"/>
      <c r="J2" s="82"/>
    </row>
    <row r="3" spans="1:43" s="11" customFormat="1" ht="4.5" customHeight="1">
      <c r="A3" s="68"/>
      <c r="B3" s="68"/>
      <c r="C3" s="68"/>
    </row>
    <row r="4" spans="1:43" ht="12" customHeight="1">
      <c r="A4" s="20" t="s">
        <v>13</v>
      </c>
      <c r="B4" s="77" t="str">
        <f>Resumen!D4</f>
        <v>TRANSPORTE Y TURISMO 1A S.A.S</v>
      </c>
      <c r="C4" s="77"/>
      <c r="D4" s="77"/>
      <c r="E4" s="77"/>
      <c r="F4" s="77"/>
      <c r="G4" s="77"/>
      <c r="H4" s="77"/>
      <c r="I4" s="77"/>
      <c r="J4" s="78"/>
    </row>
    <row r="5" spans="1:43" ht="12" customHeight="1">
      <c r="A5" s="20" t="s">
        <v>14</v>
      </c>
      <c r="B5" s="74" t="s">
        <v>15</v>
      </c>
      <c r="C5" s="75"/>
      <c r="D5" s="75"/>
      <c r="E5" s="75"/>
      <c r="F5" s="75"/>
      <c r="G5" s="75"/>
      <c r="H5" s="75"/>
      <c r="I5" s="75"/>
      <c r="J5" s="76"/>
      <c r="AA5" s="11" t="s">
        <v>11</v>
      </c>
    </row>
    <row r="6" spans="1:43" s="11" customFormat="1" ht="3.75" customHeight="1">
      <c r="A6" s="65"/>
      <c r="B6" s="65"/>
      <c r="C6" s="65"/>
    </row>
    <row r="7" spans="1:43" ht="48.75" customHeight="1">
      <c r="A7" s="69" t="s">
        <v>16</v>
      </c>
      <c r="B7" s="70"/>
      <c r="C7" s="70"/>
      <c r="D7" s="70"/>
      <c r="E7" s="70"/>
      <c r="F7" s="70"/>
      <c r="G7" s="70"/>
      <c r="H7" s="70"/>
      <c r="I7" s="70"/>
      <c r="J7" s="71"/>
      <c r="O7" s="64" t="s">
        <v>17</v>
      </c>
      <c r="P7" s="64"/>
      <c r="Q7" s="64"/>
      <c r="R7" s="64"/>
      <c r="S7" s="64"/>
      <c r="T7" s="64"/>
      <c r="U7" s="64"/>
      <c r="V7" s="64"/>
      <c r="W7" s="64"/>
      <c r="X7" s="64"/>
      <c r="Y7" s="64"/>
      <c r="Z7" s="64"/>
      <c r="AA7" s="35">
        <f>SUM(P13:AA55,P61:AA71,P77:X91,P95:P98)</f>
        <v>771.86513520860524</v>
      </c>
    </row>
    <row r="8" spans="1:43" ht="3.75" customHeight="1">
      <c r="A8" s="72"/>
      <c r="B8" s="73"/>
      <c r="C8" s="73"/>
      <c r="D8" s="73"/>
      <c r="E8" s="73"/>
      <c r="F8" s="73"/>
      <c r="G8" s="73"/>
      <c r="H8" s="73"/>
      <c r="I8" s="73"/>
      <c r="J8" s="73"/>
    </row>
    <row r="9" spans="1:43" s="32" customFormat="1">
      <c r="A9" s="95" t="s">
        <v>18</v>
      </c>
      <c r="B9" s="95"/>
      <c r="C9" s="95"/>
      <c r="D9" s="95"/>
      <c r="E9" s="95"/>
      <c r="F9" s="95"/>
      <c r="G9" s="95"/>
      <c r="H9" s="95"/>
      <c r="I9" s="95"/>
      <c r="J9" s="95"/>
      <c r="K9" s="95"/>
      <c r="L9" s="95"/>
      <c r="M9" s="95"/>
      <c r="N9" s="15"/>
      <c r="O9" s="95" t="s">
        <v>18</v>
      </c>
      <c r="P9" s="95"/>
      <c r="Q9" s="95"/>
      <c r="R9" s="95"/>
      <c r="S9" s="95"/>
      <c r="T9" s="95"/>
      <c r="U9" s="95"/>
      <c r="V9" s="95"/>
      <c r="W9" s="95"/>
      <c r="X9" s="95"/>
      <c r="Y9" s="95"/>
      <c r="Z9" s="95"/>
      <c r="AA9" s="95"/>
      <c r="AB9" s="12"/>
      <c r="AC9" s="12"/>
      <c r="AD9" s="12"/>
      <c r="AE9" s="12"/>
      <c r="AF9" s="12"/>
      <c r="AG9" s="12"/>
      <c r="AH9" s="12"/>
      <c r="AI9" s="12"/>
      <c r="AJ9" s="12"/>
      <c r="AK9" s="12"/>
      <c r="AL9" s="12"/>
      <c r="AM9" s="12"/>
      <c r="AN9" s="12"/>
      <c r="AO9" s="12"/>
      <c r="AP9" s="12"/>
      <c r="AQ9" s="12"/>
    </row>
    <row r="10" spans="1:43" s="22" customFormat="1" ht="12" customHeight="1">
      <c r="A10" s="8" t="s">
        <v>19</v>
      </c>
      <c r="B10" s="94" t="s">
        <v>20</v>
      </c>
      <c r="C10" s="94"/>
      <c r="D10" s="94"/>
      <c r="E10" s="83" t="s">
        <v>21</v>
      </c>
      <c r="F10" s="84"/>
      <c r="G10" s="85"/>
      <c r="H10" s="83" t="s">
        <v>22</v>
      </c>
      <c r="I10" s="84"/>
      <c r="J10" s="85"/>
      <c r="K10" s="83" t="s">
        <v>23</v>
      </c>
      <c r="L10" s="84"/>
      <c r="M10" s="85"/>
      <c r="N10" s="15"/>
      <c r="O10" s="8" t="s">
        <v>19</v>
      </c>
      <c r="P10" s="94" t="s">
        <v>20</v>
      </c>
      <c r="Q10" s="94"/>
      <c r="R10" s="94"/>
      <c r="S10" s="83" t="s">
        <v>21</v>
      </c>
      <c r="T10" s="84"/>
      <c r="U10" s="85"/>
      <c r="V10" s="83" t="s">
        <v>22</v>
      </c>
      <c r="W10" s="84"/>
      <c r="X10" s="85"/>
      <c r="Y10" s="83" t="s">
        <v>23</v>
      </c>
      <c r="Z10" s="84"/>
      <c r="AA10" s="85"/>
      <c r="AB10" s="21"/>
      <c r="AC10" s="21"/>
      <c r="AD10" s="21"/>
      <c r="AE10" s="21"/>
      <c r="AF10" s="21"/>
      <c r="AG10" s="21"/>
      <c r="AH10" s="21"/>
      <c r="AI10" s="21"/>
      <c r="AJ10" s="21"/>
      <c r="AK10" s="21"/>
      <c r="AL10" s="21"/>
      <c r="AM10" s="21"/>
      <c r="AN10" s="21"/>
      <c r="AO10" s="21"/>
      <c r="AP10" s="21"/>
      <c r="AQ10" s="21"/>
    </row>
    <row r="11" spans="1:43" s="32" customFormat="1">
      <c r="A11" s="9" t="s">
        <v>24</v>
      </c>
      <c r="B11" s="90" t="s">
        <v>25</v>
      </c>
      <c r="C11" s="86" t="s">
        <v>26</v>
      </c>
      <c r="D11" s="88" t="s">
        <v>27</v>
      </c>
      <c r="E11" s="90" t="s">
        <v>25</v>
      </c>
      <c r="F11" s="86" t="s">
        <v>26</v>
      </c>
      <c r="G11" s="88" t="s">
        <v>27</v>
      </c>
      <c r="H11" s="90" t="s">
        <v>25</v>
      </c>
      <c r="I11" s="86" t="s">
        <v>26</v>
      </c>
      <c r="J11" s="88" t="s">
        <v>27</v>
      </c>
      <c r="K11" s="90" t="s">
        <v>25</v>
      </c>
      <c r="L11" s="86" t="s">
        <v>26</v>
      </c>
      <c r="M11" s="88" t="s">
        <v>27</v>
      </c>
      <c r="N11" s="16"/>
      <c r="O11" s="9" t="s">
        <v>24</v>
      </c>
      <c r="P11" s="90" t="s">
        <v>25</v>
      </c>
      <c r="Q11" s="86" t="s">
        <v>26</v>
      </c>
      <c r="R11" s="88" t="s">
        <v>27</v>
      </c>
      <c r="S11" s="90" t="s">
        <v>25</v>
      </c>
      <c r="T11" s="86" t="s">
        <v>26</v>
      </c>
      <c r="U11" s="88" t="s">
        <v>27</v>
      </c>
      <c r="V11" s="90" t="s">
        <v>25</v>
      </c>
      <c r="W11" s="86" t="s">
        <v>26</v>
      </c>
      <c r="X11" s="88" t="s">
        <v>27</v>
      </c>
      <c r="Y11" s="90" t="s">
        <v>25</v>
      </c>
      <c r="Z11" s="86" t="s">
        <v>26</v>
      </c>
      <c r="AA11" s="88" t="s">
        <v>27</v>
      </c>
      <c r="AB11" s="12"/>
      <c r="AC11" s="12"/>
      <c r="AD11" s="12"/>
      <c r="AE11" s="12"/>
      <c r="AF11" s="12"/>
      <c r="AG11" s="12"/>
      <c r="AH11" s="12"/>
      <c r="AI11" s="12"/>
      <c r="AJ11" s="12"/>
      <c r="AK11" s="12"/>
      <c r="AL11" s="12"/>
      <c r="AM11" s="12"/>
      <c r="AN11" s="12"/>
      <c r="AO11" s="12"/>
      <c r="AP11" s="12"/>
      <c r="AQ11" s="12"/>
    </row>
    <row r="12" spans="1:43" s="32" customFormat="1">
      <c r="A12" s="9" t="s">
        <v>28</v>
      </c>
      <c r="B12" s="91"/>
      <c r="C12" s="87"/>
      <c r="D12" s="89"/>
      <c r="E12" s="91"/>
      <c r="F12" s="87"/>
      <c r="G12" s="89"/>
      <c r="H12" s="91"/>
      <c r="I12" s="87"/>
      <c r="J12" s="89"/>
      <c r="K12" s="91"/>
      <c r="L12" s="87"/>
      <c r="M12" s="89"/>
      <c r="N12" s="18"/>
      <c r="O12" s="9" t="s">
        <v>28</v>
      </c>
      <c r="P12" s="91"/>
      <c r="Q12" s="87"/>
      <c r="R12" s="89"/>
      <c r="S12" s="91"/>
      <c r="T12" s="87"/>
      <c r="U12" s="89"/>
      <c r="V12" s="91"/>
      <c r="W12" s="87"/>
      <c r="X12" s="89"/>
      <c r="Y12" s="91"/>
      <c r="Z12" s="87"/>
      <c r="AA12" s="89"/>
      <c r="AB12" s="12"/>
      <c r="AC12" s="12"/>
      <c r="AD12" s="12"/>
      <c r="AE12" s="12"/>
      <c r="AF12" s="12"/>
      <c r="AG12" s="12"/>
      <c r="AH12" s="12"/>
      <c r="AI12" s="12"/>
      <c r="AJ12" s="12"/>
      <c r="AK12" s="12"/>
      <c r="AL12" s="12"/>
      <c r="AM12" s="12"/>
      <c r="AN12" s="12"/>
      <c r="AO12" s="12"/>
      <c r="AP12" s="12"/>
      <c r="AQ12" s="12"/>
    </row>
    <row r="13" spans="1:43" s="12" customFormat="1">
      <c r="A13" s="49" t="s">
        <v>29</v>
      </c>
      <c r="B13" s="53">
        <v>528000</v>
      </c>
      <c r="C13" s="53">
        <v>5280</v>
      </c>
      <c r="D13" s="53">
        <v>237600</v>
      </c>
      <c r="E13" s="53">
        <v>660000</v>
      </c>
      <c r="F13" s="53">
        <v>5940</v>
      </c>
      <c r="G13" s="53">
        <v>237600</v>
      </c>
      <c r="H13" s="53">
        <v>726000</v>
      </c>
      <c r="I13" s="53">
        <v>5940</v>
      </c>
      <c r="J13" s="53">
        <v>250800</v>
      </c>
      <c r="K13" s="53">
        <v>792000</v>
      </c>
      <c r="L13" s="53">
        <v>5940</v>
      </c>
      <c r="M13" s="53">
        <v>290400</v>
      </c>
      <c r="N13" s="17"/>
      <c r="O13" s="49" t="s">
        <v>29</v>
      </c>
      <c r="P13" s="33">
        <f>IF(B13='Valores mínimos'!B13,Puntaje!B13,('Valores mínimos'!B13/B13)*Puntaje!B13)</f>
        <v>1.3257575757575757</v>
      </c>
      <c r="Q13" s="33">
        <f>IF(C13='Valores mínimos'!C13,Puntaje!C13,('Valores mínimos'!C13/C13)*Puntaje!C13)</f>
        <v>0.18939393939393939</v>
      </c>
      <c r="R13" s="33">
        <f>IF(D13='Valores mínimos'!D13,Puntaje!D13,('Valores mínimos'!D13/D13)*Puntaje!D13)</f>
        <v>0.21043771043771045</v>
      </c>
      <c r="S13" s="33">
        <f>IF(E13='Valores mínimos'!E13,Puntaje!E13,('Valores mínimos'!E13/E13)*Puntaje!E13)</f>
        <v>1.9696969696969697</v>
      </c>
      <c r="T13" s="33">
        <f>IF(F13='Valores mínimos'!F13,Puntaje!F13,('Valores mínimos'!F13/F13)*Puntaje!F13)</f>
        <v>0.25252525252525254</v>
      </c>
      <c r="U13" s="33">
        <f>IF(G13='Valores mínimos'!G13,Puntaje!G13,('Valores mínimos'!G13/G13)*Puntaje!G13)</f>
        <v>0.21043771043771045</v>
      </c>
      <c r="V13" s="33">
        <f>IF(H13='Valores mínimos'!H13,Puntaje!H13,('Valores mínimos'!H13/H13)*Puntaje!H13)</f>
        <v>2</v>
      </c>
      <c r="W13" s="33">
        <f>IF(I13='Valores mínimos'!I13,Puntaje!I13,('Valores mínimos'!I13/I13)*Puntaje!I13)</f>
        <v>0.33670033670033672</v>
      </c>
      <c r="X13" s="33">
        <f>IF(J13='Valores mínimos'!J13,Puntaje!J13,('Valores mínimos'!J13/J13)*Puntaje!J13)</f>
        <v>0.19936204146730463</v>
      </c>
      <c r="Y13" s="33">
        <f>IF(K13='Valores mínimos'!K13,Puntaje!K13,('Valores mínimos'!K13/K13)*Puntaje!K13)</f>
        <v>2</v>
      </c>
      <c r="Z13" s="33">
        <f>IF(L13='Valores mínimos'!L13,Puntaje!L13,('Valores mínimos'!L13/L13)*Puntaje!L13)</f>
        <v>0.4208754208754209</v>
      </c>
      <c r="AA13" s="33">
        <f>IF(M13='Valores mínimos'!M13,Puntaje!M13,('Valores mínimos'!M13/M13)*Puntaje!M13)</f>
        <v>0.17217630853994489</v>
      </c>
    </row>
    <row r="14" spans="1:43" s="12" customFormat="1">
      <c r="A14" s="49" t="s">
        <v>30</v>
      </c>
      <c r="B14" s="53">
        <v>396000</v>
      </c>
      <c r="C14" s="53">
        <v>5280</v>
      </c>
      <c r="D14" s="53">
        <v>237600</v>
      </c>
      <c r="E14" s="53">
        <v>528000</v>
      </c>
      <c r="F14" s="53">
        <v>5940</v>
      </c>
      <c r="G14" s="53">
        <v>237600</v>
      </c>
      <c r="H14" s="53">
        <v>594000</v>
      </c>
      <c r="I14" s="53">
        <v>5940</v>
      </c>
      <c r="J14" s="53">
        <v>250800</v>
      </c>
      <c r="K14" s="53">
        <v>660000</v>
      </c>
      <c r="L14" s="53">
        <v>5940</v>
      </c>
      <c r="M14" s="53">
        <v>290400</v>
      </c>
      <c r="N14" s="17"/>
      <c r="O14" s="49" t="s">
        <v>30</v>
      </c>
      <c r="P14" s="33">
        <f>IF(B14='Valores mínimos'!B14,Puntaje!B14,('Valores mínimos'!B14/B14)*Puntaje!B14)</f>
        <v>1.7676767676767677</v>
      </c>
      <c r="Q14" s="33">
        <f>IF(C14='Valores mínimos'!C14,Puntaje!C14,('Valores mínimos'!C14/C14)*Puntaje!C14)</f>
        <v>0.18939393939393939</v>
      </c>
      <c r="R14" s="33">
        <f>IF(D14='Valores mínimos'!D14,Puntaje!D14,('Valores mínimos'!D14/D14)*Puntaje!D14)</f>
        <v>0.21043771043771045</v>
      </c>
      <c r="S14" s="33">
        <f>IF(E14='Valores mínimos'!E14,Puntaje!E14,('Valores mínimos'!E14/E14)*Puntaje!E14)</f>
        <v>2</v>
      </c>
      <c r="T14" s="33">
        <f>IF(F14='Valores mínimos'!F14,Puntaje!F14,('Valores mínimos'!F14/F14)*Puntaje!F14)</f>
        <v>0.25252525252525254</v>
      </c>
      <c r="U14" s="33">
        <f>IF(G14='Valores mínimos'!G14,Puntaje!G14,('Valores mínimos'!G14/G14)*Puntaje!G14)</f>
        <v>0.21043771043771045</v>
      </c>
      <c r="V14" s="33">
        <f>IF(H14='Valores mínimos'!H14,Puntaje!H14,('Valores mínimos'!H14/H14)*Puntaje!H14)</f>
        <v>2</v>
      </c>
      <c r="W14" s="33">
        <f>IF(I14='Valores mínimos'!I14,Puntaje!I14,('Valores mínimos'!I14/I14)*Puntaje!I14)</f>
        <v>0.33670033670033672</v>
      </c>
      <c r="X14" s="33">
        <f>IF(J14='Valores mínimos'!J14,Puntaje!J14,('Valores mínimos'!J14/J14)*Puntaje!J14)</f>
        <v>0.19936204146730463</v>
      </c>
      <c r="Y14" s="33">
        <f>IF(K14='Valores mínimos'!K14,Puntaje!K14,('Valores mínimos'!K14/K14)*Puntaje!K14)</f>
        <v>2</v>
      </c>
      <c r="Z14" s="33">
        <f>IF(L14='Valores mínimos'!L14,Puntaje!L14,('Valores mínimos'!L14/L14)*Puntaje!L14)</f>
        <v>0.4208754208754209</v>
      </c>
      <c r="AA14" s="33">
        <f>IF(M14='Valores mínimos'!M14,Puntaje!M14,('Valores mínimos'!M14/M14)*Puntaje!M14)</f>
        <v>0.17217630853994489</v>
      </c>
    </row>
    <row r="15" spans="1:43" s="12" customFormat="1">
      <c r="A15" s="49" t="s">
        <v>31</v>
      </c>
      <c r="B15" s="53">
        <v>528000</v>
      </c>
      <c r="C15" s="53">
        <v>5280</v>
      </c>
      <c r="D15" s="53">
        <v>237600</v>
      </c>
      <c r="E15" s="53">
        <v>660000</v>
      </c>
      <c r="F15" s="53">
        <v>5940</v>
      </c>
      <c r="G15" s="53">
        <v>237600</v>
      </c>
      <c r="H15" s="53">
        <v>726000</v>
      </c>
      <c r="I15" s="53">
        <v>5940</v>
      </c>
      <c r="J15" s="53">
        <v>250800</v>
      </c>
      <c r="K15" s="53">
        <v>792000</v>
      </c>
      <c r="L15" s="53">
        <v>5940</v>
      </c>
      <c r="M15" s="53">
        <v>290400</v>
      </c>
      <c r="N15" s="17"/>
      <c r="O15" s="49" t="s">
        <v>31</v>
      </c>
      <c r="P15" s="33">
        <f>IF(B15='Valores mínimos'!B15,Puntaje!B15,('Valores mínimos'!B15/B15)*Puntaje!B15)</f>
        <v>2.6515151515151514</v>
      </c>
      <c r="Q15" s="33">
        <f>IF(C15='Valores mínimos'!C15,Puntaje!C15,('Valores mínimos'!C15/C15)*Puntaje!C15)</f>
        <v>0.18939393939393939</v>
      </c>
      <c r="R15" s="33">
        <f>IF(D15='Valores mínimos'!D15,Puntaje!D15,('Valores mínimos'!D15/D15)*Puntaje!D15)</f>
        <v>0.21043771043771045</v>
      </c>
      <c r="S15" s="33">
        <f>IF(E15='Valores mínimos'!E15,Puntaje!E15,('Valores mínimos'!E15/E15)*Puntaje!E15)</f>
        <v>3.9393939393939394</v>
      </c>
      <c r="T15" s="33">
        <f>IF(F15='Valores mínimos'!F15,Puntaje!F15,('Valores mínimos'!F15/F15)*Puntaje!F15)</f>
        <v>0.25252525252525254</v>
      </c>
      <c r="U15" s="33">
        <f>IF(G15='Valores mínimos'!G15,Puntaje!G15,('Valores mínimos'!G15/G15)*Puntaje!G15)</f>
        <v>0.21043771043771045</v>
      </c>
      <c r="V15" s="33">
        <f>IF(H15='Valores mínimos'!H15,Puntaje!H15,('Valores mínimos'!H15/H15)*Puntaje!H15)</f>
        <v>4</v>
      </c>
      <c r="W15" s="33">
        <f>IF(I15='Valores mínimos'!I15,Puntaje!I15,('Valores mínimos'!I15/I15)*Puntaje!I15)</f>
        <v>0.33670033670033672</v>
      </c>
      <c r="X15" s="33">
        <f>IF(J15='Valores mínimos'!J15,Puntaje!J15,('Valores mínimos'!J15/J15)*Puntaje!J15)</f>
        <v>0.19936204146730463</v>
      </c>
      <c r="Y15" s="33">
        <f>IF(K15='Valores mínimos'!K15,Puntaje!K15,('Valores mínimos'!K15/K15)*Puntaje!K15)</f>
        <v>4</v>
      </c>
      <c r="Z15" s="33">
        <f>IF(L15='Valores mínimos'!L15,Puntaje!L15,('Valores mínimos'!L15/L15)*Puntaje!L15)</f>
        <v>0.4208754208754209</v>
      </c>
      <c r="AA15" s="33">
        <f>IF(M15='Valores mínimos'!M15,Puntaje!M15,('Valores mínimos'!M15/M15)*Puntaje!M15)</f>
        <v>0.17217630853994489</v>
      </c>
    </row>
    <row r="16" spans="1:43" s="12" customFormat="1">
      <c r="A16" s="49" t="s">
        <v>32</v>
      </c>
      <c r="B16" s="53">
        <v>440000</v>
      </c>
      <c r="C16" s="53">
        <v>5280</v>
      </c>
      <c r="D16" s="53">
        <v>237600</v>
      </c>
      <c r="E16" s="53">
        <v>660000</v>
      </c>
      <c r="F16" s="53">
        <v>5940</v>
      </c>
      <c r="G16" s="53">
        <v>237600</v>
      </c>
      <c r="H16" s="53">
        <v>726000</v>
      </c>
      <c r="I16" s="53">
        <v>5940</v>
      </c>
      <c r="J16" s="53">
        <v>250800</v>
      </c>
      <c r="K16" s="53">
        <v>792000</v>
      </c>
      <c r="L16" s="53">
        <v>5940</v>
      </c>
      <c r="M16" s="53">
        <v>290400</v>
      </c>
      <c r="N16" s="17"/>
      <c r="O16" s="49" t="s">
        <v>32</v>
      </c>
      <c r="P16" s="33">
        <f>IF(B16='Valores mínimos'!B16,Puntaje!B16,('Valores mínimos'!B16/B16)*Puntaje!B16)</f>
        <v>3.1818181818181817</v>
      </c>
      <c r="Q16" s="33">
        <f>IF(C16='Valores mínimos'!C16,Puntaje!C16,('Valores mínimos'!C16/C16)*Puntaje!C16)</f>
        <v>0.18939393939393939</v>
      </c>
      <c r="R16" s="33">
        <f>IF(D16='Valores mínimos'!D16,Puntaje!D16,('Valores mínimos'!D16/D16)*Puntaje!D16)</f>
        <v>0.21043771043771045</v>
      </c>
      <c r="S16" s="33">
        <f>IF(E16='Valores mínimos'!E16,Puntaje!E16,('Valores mínimos'!E16/E16)*Puntaje!E16)</f>
        <v>3.9393939393939394</v>
      </c>
      <c r="T16" s="33">
        <f>IF(F16='Valores mínimos'!F16,Puntaje!F16,('Valores mínimos'!F16/F16)*Puntaje!F16)</f>
        <v>0.25252525252525254</v>
      </c>
      <c r="U16" s="33">
        <f>IF(G16='Valores mínimos'!G16,Puntaje!G16,('Valores mínimos'!G16/G16)*Puntaje!G16)</f>
        <v>0.21043771043771045</v>
      </c>
      <c r="V16" s="33">
        <f>IF(H16='Valores mínimos'!H16,Puntaje!H16,('Valores mínimos'!H16/H16)*Puntaje!H16)</f>
        <v>4</v>
      </c>
      <c r="W16" s="33">
        <f>IF(I16='Valores mínimos'!I16,Puntaje!I16,('Valores mínimos'!I16/I16)*Puntaje!I16)</f>
        <v>0.33670033670033672</v>
      </c>
      <c r="X16" s="33">
        <f>IF(J16='Valores mínimos'!J16,Puntaje!J16,('Valores mínimos'!J16/J16)*Puntaje!J16)</f>
        <v>0.19936204146730463</v>
      </c>
      <c r="Y16" s="33">
        <f>IF(K16='Valores mínimos'!K16,Puntaje!K16,('Valores mínimos'!K16/K16)*Puntaje!K16)</f>
        <v>4</v>
      </c>
      <c r="Z16" s="33">
        <f>IF(L16='Valores mínimos'!L16,Puntaje!L16,('Valores mínimos'!L16/L16)*Puntaje!L16)</f>
        <v>0.4208754208754209</v>
      </c>
      <c r="AA16" s="33">
        <f>IF(M16='Valores mínimos'!M16,Puntaje!M16,('Valores mínimos'!M16/M16)*Puntaje!M16)</f>
        <v>0.17217630853994489</v>
      </c>
    </row>
    <row r="17" spans="1:27" s="12" customFormat="1">
      <c r="A17" s="49" t="s">
        <v>33</v>
      </c>
      <c r="B17" s="53">
        <v>528000</v>
      </c>
      <c r="C17" s="53">
        <v>5280</v>
      </c>
      <c r="D17" s="53">
        <v>237600</v>
      </c>
      <c r="E17" s="53">
        <v>699600</v>
      </c>
      <c r="F17" s="53">
        <v>5940</v>
      </c>
      <c r="G17" s="53">
        <v>237600</v>
      </c>
      <c r="H17" s="53">
        <v>726000</v>
      </c>
      <c r="I17" s="53">
        <v>5940</v>
      </c>
      <c r="J17" s="53">
        <v>250800</v>
      </c>
      <c r="K17" s="53">
        <v>792000</v>
      </c>
      <c r="L17" s="53">
        <v>5940</v>
      </c>
      <c r="M17" s="53">
        <v>290400</v>
      </c>
      <c r="N17" s="17"/>
      <c r="O17" s="49" t="s">
        <v>33</v>
      </c>
      <c r="P17" s="33">
        <f>IF(B17='Valores mínimos'!B17,Puntaje!B17,('Valores mínimos'!B17/B17)*Puntaje!B17)</f>
        <v>1.3257575757575757</v>
      </c>
      <c r="Q17" s="33">
        <f>IF(C17='Valores mínimos'!C17,Puntaje!C17,('Valores mínimos'!C17/C17)*Puntaje!C17)</f>
        <v>0.18939393939393939</v>
      </c>
      <c r="R17" s="33">
        <f>IF(D17='Valores mínimos'!D17,Puntaje!D17,('Valores mínimos'!D17/D17)*Puntaje!D17)</f>
        <v>0.21043771043771045</v>
      </c>
      <c r="S17" s="33">
        <f>IF(E17='Valores mínimos'!E17,Puntaje!E17,('Valores mínimos'!E17/E17)*Puntaje!E17)</f>
        <v>1.8582046883933676</v>
      </c>
      <c r="T17" s="33">
        <f>IF(F17='Valores mínimos'!F17,Puntaje!F17,('Valores mínimos'!F17/F17)*Puntaje!F17)</f>
        <v>0.25252525252525254</v>
      </c>
      <c r="U17" s="33">
        <f>IF(G17='Valores mínimos'!G17,Puntaje!G17,('Valores mínimos'!G17/G17)*Puntaje!G17)</f>
        <v>0.21043771043771045</v>
      </c>
      <c r="V17" s="33">
        <f>IF(H17='Valores mínimos'!H17,Puntaje!H17,('Valores mínimos'!H17/H17)*Puntaje!H17)</f>
        <v>2</v>
      </c>
      <c r="W17" s="33">
        <f>IF(I17='Valores mínimos'!I17,Puntaje!I17,('Valores mínimos'!I17/I17)*Puntaje!I17)</f>
        <v>0.33670033670033672</v>
      </c>
      <c r="X17" s="33">
        <f>IF(J17='Valores mínimos'!J17,Puntaje!J17,('Valores mínimos'!J17/J17)*Puntaje!J17)</f>
        <v>0.19936204146730463</v>
      </c>
      <c r="Y17" s="33">
        <f>IF(K17='Valores mínimos'!K17,Puntaje!K17,('Valores mínimos'!K17/K17)*Puntaje!K17)</f>
        <v>2</v>
      </c>
      <c r="Z17" s="33">
        <f>IF(L17='Valores mínimos'!L17,Puntaje!L17,('Valores mínimos'!L17/L17)*Puntaje!L17)</f>
        <v>0.4208754208754209</v>
      </c>
      <c r="AA17" s="33">
        <f>IF(M17='Valores mínimos'!M17,Puntaje!M17,('Valores mínimos'!M17/M17)*Puntaje!M17)</f>
        <v>0.17217630853994489</v>
      </c>
    </row>
    <row r="18" spans="1:27" s="12" customFormat="1">
      <c r="A18" s="49" t="s">
        <v>34</v>
      </c>
      <c r="B18" s="53">
        <v>462000</v>
      </c>
      <c r="C18" s="53">
        <v>5280</v>
      </c>
      <c r="D18" s="53">
        <v>237600</v>
      </c>
      <c r="E18" s="53">
        <v>554400</v>
      </c>
      <c r="F18" s="53">
        <v>5940</v>
      </c>
      <c r="G18" s="53">
        <v>237600</v>
      </c>
      <c r="H18" s="53">
        <v>633600</v>
      </c>
      <c r="I18" s="53">
        <v>5940</v>
      </c>
      <c r="J18" s="53">
        <v>250800</v>
      </c>
      <c r="K18" s="53">
        <v>699600</v>
      </c>
      <c r="L18" s="53">
        <v>5940</v>
      </c>
      <c r="M18" s="53">
        <v>290400</v>
      </c>
      <c r="N18" s="17"/>
      <c r="O18" s="49" t="s">
        <v>34</v>
      </c>
      <c r="P18" s="33">
        <f>IF(B18='Valores mínimos'!B18,Puntaje!B18,('Valores mínimos'!B18/B18)*Puntaje!B18)</f>
        <v>1.5151515151515151</v>
      </c>
      <c r="Q18" s="33">
        <f>IF(C18='Valores mínimos'!C18,Puntaje!C18,('Valores mínimos'!C18/C18)*Puntaje!C18)</f>
        <v>0.18939393939393939</v>
      </c>
      <c r="R18" s="33">
        <f>IF(D18='Valores mínimos'!D18,Puntaje!D18,('Valores mínimos'!D18/D18)*Puntaje!D18)</f>
        <v>0.21043771043771045</v>
      </c>
      <c r="S18" s="33">
        <f>IF(E18='Valores mínimos'!E18,Puntaje!E18,('Valores mínimos'!E18/E18)*Puntaje!E18)</f>
        <v>2</v>
      </c>
      <c r="T18" s="33">
        <f>IF(F18='Valores mínimos'!F18,Puntaje!F18,('Valores mínimos'!F18/F18)*Puntaje!F18)</f>
        <v>0.25252525252525254</v>
      </c>
      <c r="U18" s="33">
        <f>IF(G18='Valores mínimos'!G18,Puntaje!G18,('Valores mínimos'!G18/G18)*Puntaje!G18)</f>
        <v>0.21043771043771045</v>
      </c>
      <c r="V18" s="33">
        <f>IF(H18='Valores mínimos'!H18,Puntaje!H18,('Valores mínimos'!H18/H18)*Puntaje!H18)</f>
        <v>2</v>
      </c>
      <c r="W18" s="33">
        <f>IF(I18='Valores mínimos'!I18,Puntaje!I18,('Valores mínimos'!I18/I18)*Puntaje!I18)</f>
        <v>0.33670033670033672</v>
      </c>
      <c r="X18" s="33">
        <f>IF(J18='Valores mínimos'!J18,Puntaje!J18,('Valores mínimos'!J18/J18)*Puntaje!J18)</f>
        <v>0.19936204146730463</v>
      </c>
      <c r="Y18" s="33">
        <f>IF(K18='Valores mínimos'!K18,Puntaje!K18,('Valores mínimos'!K18/K18)*Puntaje!K18)</f>
        <v>2</v>
      </c>
      <c r="Z18" s="33">
        <f>IF(L18='Valores mínimos'!L18,Puntaje!L18,('Valores mínimos'!L18/L18)*Puntaje!L18)</f>
        <v>0.4208754208754209</v>
      </c>
      <c r="AA18" s="33">
        <f>IF(M18='Valores mínimos'!M18,Puntaje!M18,('Valores mínimos'!M18/M18)*Puntaje!M18)</f>
        <v>0.17217630853994489</v>
      </c>
    </row>
    <row r="19" spans="1:27" s="12" customFormat="1">
      <c r="A19" s="49" t="s">
        <v>35</v>
      </c>
      <c r="B19" s="53">
        <v>528000</v>
      </c>
      <c r="C19" s="53">
        <v>5280</v>
      </c>
      <c r="D19" s="53">
        <v>237600</v>
      </c>
      <c r="E19" s="53">
        <v>660000</v>
      </c>
      <c r="F19" s="53">
        <v>5940</v>
      </c>
      <c r="G19" s="53">
        <v>237600</v>
      </c>
      <c r="H19" s="53">
        <v>726000</v>
      </c>
      <c r="I19" s="53">
        <v>5940</v>
      </c>
      <c r="J19" s="53">
        <v>250800</v>
      </c>
      <c r="K19" s="53">
        <v>792000</v>
      </c>
      <c r="L19" s="53">
        <v>5940</v>
      </c>
      <c r="M19" s="53">
        <v>290400</v>
      </c>
      <c r="N19" s="17"/>
      <c r="O19" s="49" t="s">
        <v>35</v>
      </c>
      <c r="P19" s="33">
        <f>IF(B19='Valores mínimos'!B19,Puntaje!B19,('Valores mínimos'!B19/B19)*Puntaje!B19)</f>
        <v>1.3257575757575757</v>
      </c>
      <c r="Q19" s="33">
        <f>IF(C19='Valores mínimos'!C19,Puntaje!C19,('Valores mínimos'!C19/C19)*Puntaje!C19)</f>
        <v>0.18939393939393939</v>
      </c>
      <c r="R19" s="33">
        <f>IF(D19='Valores mínimos'!D19,Puntaje!D19,('Valores mínimos'!D19/D19)*Puntaje!D19)</f>
        <v>0.21043771043771045</v>
      </c>
      <c r="S19" s="33">
        <f>IF(E19='Valores mínimos'!E19,Puntaje!E19,('Valores mínimos'!E19/E19)*Puntaje!E19)</f>
        <v>1.9696969696969697</v>
      </c>
      <c r="T19" s="33">
        <f>IF(F19='Valores mínimos'!F19,Puntaje!F19,('Valores mínimos'!F19/F19)*Puntaje!F19)</f>
        <v>0.25252525252525254</v>
      </c>
      <c r="U19" s="33">
        <f>IF(G19='Valores mínimos'!G19,Puntaje!G19,('Valores mínimos'!G19/G19)*Puntaje!G19)</f>
        <v>0.21043771043771045</v>
      </c>
      <c r="V19" s="33">
        <f>IF(H19='Valores mínimos'!H19,Puntaje!H19,('Valores mínimos'!H19/H19)*Puntaje!H19)</f>
        <v>2</v>
      </c>
      <c r="W19" s="33">
        <f>IF(I19='Valores mínimos'!I19,Puntaje!I19,('Valores mínimos'!I19/I19)*Puntaje!I19)</f>
        <v>0.33670033670033672</v>
      </c>
      <c r="X19" s="33">
        <f>IF(J19='Valores mínimos'!J19,Puntaje!J19,('Valores mínimos'!J19/J19)*Puntaje!J19)</f>
        <v>0.19936204146730463</v>
      </c>
      <c r="Y19" s="33">
        <f>IF(K19='Valores mínimos'!K19,Puntaje!K19,('Valores mínimos'!K19/K19)*Puntaje!K19)</f>
        <v>2</v>
      </c>
      <c r="Z19" s="33">
        <f>IF(L19='Valores mínimos'!L19,Puntaje!L19,('Valores mínimos'!L19/L19)*Puntaje!L19)</f>
        <v>0.4208754208754209</v>
      </c>
      <c r="AA19" s="33">
        <f>IF(M19='Valores mínimos'!M19,Puntaje!M19,('Valores mínimos'!M19/M19)*Puntaje!M19)</f>
        <v>0.17217630853994489</v>
      </c>
    </row>
    <row r="20" spans="1:27" s="12" customFormat="1">
      <c r="A20" s="49" t="s">
        <v>36</v>
      </c>
      <c r="B20" s="53">
        <v>924000</v>
      </c>
      <c r="C20" s="53">
        <v>5280</v>
      </c>
      <c r="D20" s="53">
        <v>237600</v>
      </c>
      <c r="E20" s="53">
        <v>1135200</v>
      </c>
      <c r="F20" s="53">
        <v>5940</v>
      </c>
      <c r="G20" s="53">
        <v>237600</v>
      </c>
      <c r="H20" s="53">
        <v>1346400</v>
      </c>
      <c r="I20" s="53">
        <v>5940</v>
      </c>
      <c r="J20" s="53">
        <v>250800</v>
      </c>
      <c r="K20" s="53">
        <v>1518000</v>
      </c>
      <c r="L20" s="53">
        <v>5940</v>
      </c>
      <c r="M20" s="53">
        <v>290400</v>
      </c>
      <c r="N20" s="17"/>
      <c r="O20" s="49" t="s">
        <v>36</v>
      </c>
      <c r="P20" s="33">
        <f>IF(B20='Valores mínimos'!B20,Puntaje!B20,('Valores mínimos'!B20/B20)*Puntaje!B20)</f>
        <v>0.75757575757575757</v>
      </c>
      <c r="Q20" s="33">
        <f>IF(C20='Valores mínimos'!C20,Puntaje!C20,('Valores mínimos'!C20/C20)*Puntaje!C20)</f>
        <v>0.18939393939393939</v>
      </c>
      <c r="R20" s="33">
        <f>IF(D20='Valores mínimos'!D20,Puntaje!D20,('Valores mínimos'!D20/D20)*Puntaje!D20)</f>
        <v>0.21043771043771045</v>
      </c>
      <c r="S20" s="33">
        <f>IF(E20='Valores mínimos'!E20,Puntaje!E20,('Valores mínimos'!E20/E20)*Puntaje!E20)</f>
        <v>1.1451726568005638</v>
      </c>
      <c r="T20" s="33">
        <f>IF(F20='Valores mínimos'!F20,Puntaje!F20,('Valores mínimos'!F20/F20)*Puntaje!F20)</f>
        <v>0.25252525252525254</v>
      </c>
      <c r="U20" s="33">
        <f>IF(G20='Valores mínimos'!G20,Puntaje!G20,('Valores mínimos'!G20/G20)*Puntaje!G20)</f>
        <v>0.21043771043771045</v>
      </c>
      <c r="V20" s="33">
        <f>IF(H20='Valores mínimos'!H20,Puntaje!H20,('Valores mínimos'!H20/H20)*Puntaje!H20)</f>
        <v>1.3368983957219251</v>
      </c>
      <c r="W20" s="33">
        <f>IF(I20='Valores mínimos'!I20,Puntaje!I20,('Valores mínimos'!I20/I20)*Puntaje!I20)</f>
        <v>0.33670033670033672</v>
      </c>
      <c r="X20" s="33">
        <f>IF(J20='Valores mínimos'!J20,Puntaje!J20,('Valores mínimos'!J20/J20)*Puntaje!J20)</f>
        <v>0.19936204146730463</v>
      </c>
      <c r="Y20" s="33">
        <f>IF(K20='Valores mínimos'!K20,Puntaje!K20,('Valores mínimos'!K20/K20)*Puntaje!K20)</f>
        <v>1.5810276679841897</v>
      </c>
      <c r="Z20" s="33">
        <f>IF(L20='Valores mínimos'!L20,Puntaje!L20,('Valores mínimos'!L20/L20)*Puntaje!L20)</f>
        <v>0.4208754208754209</v>
      </c>
      <c r="AA20" s="33">
        <f>IF(M20='Valores mínimos'!M20,Puntaje!M20,('Valores mínimos'!M20/M20)*Puntaje!M20)</f>
        <v>0.17217630853994489</v>
      </c>
    </row>
    <row r="21" spans="1:27" s="12" customFormat="1">
      <c r="A21" s="50" t="s">
        <v>37</v>
      </c>
      <c r="B21" s="53">
        <v>528000</v>
      </c>
      <c r="C21" s="53">
        <v>5280</v>
      </c>
      <c r="D21" s="53">
        <v>237600</v>
      </c>
      <c r="E21" s="53">
        <v>660000</v>
      </c>
      <c r="F21" s="53">
        <v>5940</v>
      </c>
      <c r="G21" s="53">
        <v>237600</v>
      </c>
      <c r="H21" s="53">
        <v>726000</v>
      </c>
      <c r="I21" s="53">
        <v>5940</v>
      </c>
      <c r="J21" s="53">
        <v>250800</v>
      </c>
      <c r="K21" s="53">
        <v>792000</v>
      </c>
      <c r="L21" s="53">
        <v>5940</v>
      </c>
      <c r="M21" s="53">
        <v>290400</v>
      </c>
      <c r="N21" s="17"/>
      <c r="O21" s="50" t="s">
        <v>37</v>
      </c>
      <c r="P21" s="33">
        <f>IF(B21='Valores mínimos'!B21,Puntaje!B21,('Valores mínimos'!B21/B21)*Puntaje!B21)</f>
        <v>1.3257575757575757</v>
      </c>
      <c r="Q21" s="33">
        <f>IF(C21='Valores mínimos'!C21,Puntaje!C21,('Valores mínimos'!C21/C21)*Puntaje!C21)</f>
        <v>0.18939393939393939</v>
      </c>
      <c r="R21" s="33">
        <f>IF(D21='Valores mínimos'!D21,Puntaje!D21,('Valores mínimos'!D21/D21)*Puntaje!D21)</f>
        <v>0.21043771043771045</v>
      </c>
      <c r="S21" s="33">
        <f>IF(E21='Valores mínimos'!E21,Puntaje!E21,('Valores mínimos'!E21/E21)*Puntaje!E21)</f>
        <v>1.9696969696969697</v>
      </c>
      <c r="T21" s="33">
        <f>IF(F21='Valores mínimos'!F21,Puntaje!F21,('Valores mínimos'!F21/F21)*Puntaje!F21)</f>
        <v>0.25252525252525254</v>
      </c>
      <c r="U21" s="33">
        <f>IF(G21='Valores mínimos'!G21,Puntaje!G21,('Valores mínimos'!G21/G21)*Puntaje!G21)</f>
        <v>0.21043771043771045</v>
      </c>
      <c r="V21" s="33">
        <f>IF(H21='Valores mínimos'!H21,Puntaje!H21,('Valores mínimos'!H21/H21)*Puntaje!H21)</f>
        <v>2</v>
      </c>
      <c r="W21" s="33">
        <f>IF(I21='Valores mínimos'!I21,Puntaje!I21,('Valores mínimos'!I21/I21)*Puntaje!I21)</f>
        <v>0.33670033670033672</v>
      </c>
      <c r="X21" s="33">
        <f>IF(J21='Valores mínimos'!J21,Puntaje!J21,('Valores mínimos'!J21/J21)*Puntaje!J21)</f>
        <v>0.19936204146730463</v>
      </c>
      <c r="Y21" s="33">
        <f>IF(K21='Valores mínimos'!K21,Puntaje!K21,('Valores mínimos'!K21/K21)*Puntaje!K21)</f>
        <v>2</v>
      </c>
      <c r="Z21" s="33">
        <f>IF(L21='Valores mínimos'!L21,Puntaje!L21,('Valores mínimos'!L21/L21)*Puntaje!L21)</f>
        <v>0.4208754208754209</v>
      </c>
      <c r="AA21" s="33">
        <f>IF(M21='Valores mínimos'!M21,Puntaje!M21,('Valores mínimos'!M21/M21)*Puntaje!M21)</f>
        <v>0.17217630853994489</v>
      </c>
    </row>
    <row r="22" spans="1:27" s="12" customFormat="1">
      <c r="A22" s="49" t="s">
        <v>38</v>
      </c>
      <c r="B22" s="53">
        <v>528000</v>
      </c>
      <c r="C22" s="53">
        <v>5280</v>
      </c>
      <c r="D22" s="53">
        <v>237600</v>
      </c>
      <c r="E22" s="53">
        <v>660000</v>
      </c>
      <c r="F22" s="53">
        <v>5940</v>
      </c>
      <c r="G22" s="53">
        <v>237600</v>
      </c>
      <c r="H22" s="53">
        <v>726000</v>
      </c>
      <c r="I22" s="53">
        <v>5940</v>
      </c>
      <c r="J22" s="53">
        <v>250800</v>
      </c>
      <c r="K22" s="53">
        <v>792000</v>
      </c>
      <c r="L22" s="53">
        <v>5940</v>
      </c>
      <c r="M22" s="53">
        <v>290400</v>
      </c>
      <c r="N22" s="17"/>
      <c r="O22" s="49" t="s">
        <v>38</v>
      </c>
      <c r="P22" s="33">
        <f>IF(B22='Valores mínimos'!B22,Puntaje!B22,('Valores mínimos'!B22/B22)*Puntaje!B22)</f>
        <v>1.3257575757575757</v>
      </c>
      <c r="Q22" s="33">
        <f>IF(C22='Valores mínimos'!C22,Puntaje!C22,('Valores mínimos'!C22/C22)*Puntaje!C22)</f>
        <v>0.18939393939393939</v>
      </c>
      <c r="R22" s="33">
        <f>IF(D22='Valores mínimos'!D22,Puntaje!D22,('Valores mínimos'!D22/D22)*Puntaje!D22)</f>
        <v>0.21043771043771045</v>
      </c>
      <c r="S22" s="33">
        <f>IF(E22='Valores mínimos'!E22,Puntaje!E22,('Valores mínimos'!E22/E22)*Puntaje!E22)</f>
        <v>1.9696969696969697</v>
      </c>
      <c r="T22" s="33">
        <f>IF(F22='Valores mínimos'!F22,Puntaje!F22,('Valores mínimos'!F22/F22)*Puntaje!F22)</f>
        <v>0.25252525252525254</v>
      </c>
      <c r="U22" s="33">
        <f>IF(G22='Valores mínimos'!G22,Puntaje!G22,('Valores mínimos'!G22/G22)*Puntaje!G22)</f>
        <v>0.21043771043771045</v>
      </c>
      <c r="V22" s="33">
        <f>IF(H22='Valores mínimos'!H22,Puntaje!H22,('Valores mínimos'!H22/H22)*Puntaje!H22)</f>
        <v>2</v>
      </c>
      <c r="W22" s="33">
        <f>IF(I22='Valores mínimos'!I22,Puntaje!I22,('Valores mínimos'!I22/I22)*Puntaje!I22)</f>
        <v>0.33670033670033672</v>
      </c>
      <c r="X22" s="33">
        <f>IF(J22='Valores mínimos'!J22,Puntaje!J22,('Valores mínimos'!J22/J22)*Puntaje!J22)</f>
        <v>0.19936204146730463</v>
      </c>
      <c r="Y22" s="33">
        <f>IF(K22='Valores mínimos'!K22,Puntaje!K22,('Valores mínimos'!K22/K22)*Puntaje!K22)</f>
        <v>2</v>
      </c>
      <c r="Z22" s="33">
        <f>IF(L22='Valores mínimos'!L22,Puntaje!L22,('Valores mínimos'!L22/L22)*Puntaje!L22)</f>
        <v>0.4208754208754209</v>
      </c>
      <c r="AA22" s="33">
        <f>IF(M22='Valores mínimos'!M22,Puntaje!M22,('Valores mínimos'!M22/M22)*Puntaje!M22)</f>
        <v>0.17217630853994489</v>
      </c>
    </row>
    <row r="23" spans="1:27" s="12" customFormat="1">
      <c r="A23" s="49" t="s">
        <v>39</v>
      </c>
      <c r="B23" s="53">
        <v>924000</v>
      </c>
      <c r="C23" s="53">
        <v>5280</v>
      </c>
      <c r="D23" s="53">
        <v>237600</v>
      </c>
      <c r="E23" s="53">
        <v>1188000</v>
      </c>
      <c r="F23" s="53">
        <v>5940</v>
      </c>
      <c r="G23" s="53">
        <v>237600</v>
      </c>
      <c r="H23" s="53">
        <v>1320000</v>
      </c>
      <c r="I23" s="53">
        <v>5940</v>
      </c>
      <c r="J23" s="53">
        <v>250800</v>
      </c>
      <c r="K23" s="53">
        <v>1716000</v>
      </c>
      <c r="L23" s="53">
        <v>5940</v>
      </c>
      <c r="M23" s="53">
        <v>290400</v>
      </c>
      <c r="N23" s="17"/>
      <c r="O23" s="49" t="s">
        <v>39</v>
      </c>
      <c r="P23" s="33">
        <f>IF(B23='Valores mínimos'!B23,Puntaje!B23,('Valores mínimos'!B23/B23)*Puntaje!B23)</f>
        <v>3.0303030303030303</v>
      </c>
      <c r="Q23" s="33">
        <f>IF(C23='Valores mínimos'!C23,Puntaje!C23,('Valores mínimos'!C23/C23)*Puntaje!C23)</f>
        <v>0.18939393939393939</v>
      </c>
      <c r="R23" s="33">
        <f>IF(D23='Valores mínimos'!D23,Puntaje!D23,('Valores mínimos'!D23/D23)*Puntaje!D23)</f>
        <v>0.21043771043771045</v>
      </c>
      <c r="S23" s="33">
        <f>IF(E23='Valores mínimos'!E23,Puntaje!E23,('Valores mínimos'!E23/E23)*Puntaje!E23)</f>
        <v>4</v>
      </c>
      <c r="T23" s="33">
        <f>IF(F23='Valores mínimos'!F23,Puntaje!F23,('Valores mínimos'!F23/F23)*Puntaje!F23)</f>
        <v>0.25252525252525254</v>
      </c>
      <c r="U23" s="33">
        <f>IF(G23='Valores mínimos'!G23,Puntaje!G23,('Valores mínimos'!G23/G23)*Puntaje!G23)</f>
        <v>0.21043771043771045</v>
      </c>
      <c r="V23" s="33">
        <f>IF(H23='Valores mínimos'!H23,Puntaje!H23,('Valores mínimos'!H23/H23)*Puntaje!H23)</f>
        <v>4</v>
      </c>
      <c r="W23" s="33">
        <f>IF(I23='Valores mínimos'!I23,Puntaje!I23,('Valores mínimos'!I23/I23)*Puntaje!I23)</f>
        <v>0.33670033670033672</v>
      </c>
      <c r="X23" s="33">
        <f>IF(J23='Valores mínimos'!J23,Puntaje!J23,('Valores mínimos'!J23/J23)*Puntaje!J23)</f>
        <v>0.19936204146730463</v>
      </c>
      <c r="Y23" s="33">
        <f>IF(K23='Valores mínimos'!K23,Puntaje!K23,('Valores mínimos'!K23/K23)*Puntaje!K23)</f>
        <v>4</v>
      </c>
      <c r="Z23" s="33">
        <f>IF(L23='Valores mínimos'!L23,Puntaje!L23,('Valores mínimos'!L23/L23)*Puntaje!L23)</f>
        <v>0.4208754208754209</v>
      </c>
      <c r="AA23" s="33">
        <f>IF(M23='Valores mínimos'!M23,Puntaje!M23,('Valores mínimos'!M23/M23)*Puntaje!M23)</f>
        <v>0.17217630853994489</v>
      </c>
    </row>
    <row r="24" spans="1:27" s="12" customFormat="1" ht="24">
      <c r="A24" s="51" t="s">
        <v>40</v>
      </c>
      <c r="B24" s="53">
        <v>528000</v>
      </c>
      <c r="C24" s="53">
        <v>5280</v>
      </c>
      <c r="D24" s="53">
        <v>237600</v>
      </c>
      <c r="E24" s="53">
        <v>660000</v>
      </c>
      <c r="F24" s="53">
        <v>5940</v>
      </c>
      <c r="G24" s="53">
        <v>237600</v>
      </c>
      <c r="H24" s="53">
        <v>726000</v>
      </c>
      <c r="I24" s="53">
        <v>5940</v>
      </c>
      <c r="J24" s="53">
        <v>250800</v>
      </c>
      <c r="K24" s="53">
        <v>792000</v>
      </c>
      <c r="L24" s="53">
        <v>5940</v>
      </c>
      <c r="M24" s="53">
        <v>290400</v>
      </c>
      <c r="N24" s="17"/>
      <c r="O24" s="51" t="s">
        <v>40</v>
      </c>
      <c r="P24" s="33">
        <f>IF(B24='Valores mínimos'!B24,Puntaje!B24,('Valores mínimos'!B24/B24)*Puntaje!B24)</f>
        <v>2</v>
      </c>
      <c r="Q24" s="33">
        <f>IF(C24='Valores mínimos'!C24,Puntaje!C24,('Valores mínimos'!C24/C24)*Puntaje!C24)</f>
        <v>0.18939393939393939</v>
      </c>
      <c r="R24" s="33">
        <f>IF(D24='Valores mínimos'!D24,Puntaje!D24,('Valores mínimos'!D24/D24)*Puntaje!D24)</f>
        <v>0.21043771043771045</v>
      </c>
      <c r="S24" s="33">
        <f>IF(E24='Valores mínimos'!E24,Puntaje!E24,('Valores mínimos'!E24/E24)*Puntaje!E24)</f>
        <v>2</v>
      </c>
      <c r="T24" s="33">
        <f>IF(F24='Valores mínimos'!F24,Puntaje!F24,('Valores mínimos'!F24/F24)*Puntaje!F24)</f>
        <v>0.25252525252525254</v>
      </c>
      <c r="U24" s="33">
        <f>IF(G24='Valores mínimos'!G24,Puntaje!G24,('Valores mínimos'!G24/G24)*Puntaje!G24)</f>
        <v>0.21043771043771045</v>
      </c>
      <c r="V24" s="33">
        <f>IF(H24='Valores mínimos'!H24,Puntaje!H24,('Valores mínimos'!H24/H24)*Puntaje!H24)</f>
        <v>2</v>
      </c>
      <c r="W24" s="33">
        <f>IF(I24='Valores mínimos'!I24,Puntaje!I24,('Valores mínimos'!I24/I24)*Puntaje!I24)</f>
        <v>0.33670033670033672</v>
      </c>
      <c r="X24" s="33">
        <f>IF(J24='Valores mínimos'!J24,Puntaje!J24,('Valores mínimos'!J24/J24)*Puntaje!J24)</f>
        <v>0.19936204146730463</v>
      </c>
      <c r="Y24" s="33">
        <f>IF(K24='Valores mínimos'!K24,Puntaje!K24,('Valores mínimos'!K24/K24)*Puntaje!K24)</f>
        <v>2</v>
      </c>
      <c r="Z24" s="33">
        <f>IF(L24='Valores mínimos'!L24,Puntaje!L24,('Valores mínimos'!L24/L24)*Puntaje!L24)</f>
        <v>0.4208754208754209</v>
      </c>
      <c r="AA24" s="33">
        <f>IF(M24='Valores mínimos'!M24,Puntaje!M24,('Valores mínimos'!M24/M24)*Puntaje!M24)</f>
        <v>0.17217630853994489</v>
      </c>
    </row>
    <row r="25" spans="1:27" s="12" customFormat="1">
      <c r="A25" s="49" t="s">
        <v>41</v>
      </c>
      <c r="B25" s="53">
        <v>528000</v>
      </c>
      <c r="C25" s="53">
        <v>5280</v>
      </c>
      <c r="D25" s="53">
        <v>237600</v>
      </c>
      <c r="E25" s="53">
        <v>660000</v>
      </c>
      <c r="F25" s="53">
        <v>5940</v>
      </c>
      <c r="G25" s="53">
        <v>237600</v>
      </c>
      <c r="H25" s="53">
        <v>726000</v>
      </c>
      <c r="I25" s="53">
        <v>5940</v>
      </c>
      <c r="J25" s="53">
        <v>250800</v>
      </c>
      <c r="K25" s="53">
        <v>792000</v>
      </c>
      <c r="L25" s="53">
        <v>5940</v>
      </c>
      <c r="M25" s="53">
        <v>290400</v>
      </c>
      <c r="N25" s="17"/>
      <c r="O25" s="49" t="s">
        <v>41</v>
      </c>
      <c r="P25" s="33">
        <f>IF(B25='Valores mínimos'!B25,Puntaje!B25,('Valores mínimos'!B25/B25)*Puntaje!B25)</f>
        <v>2</v>
      </c>
      <c r="Q25" s="33">
        <f>IF(C25='Valores mínimos'!C25,Puntaje!C25,('Valores mínimos'!C25/C25)*Puntaje!C25)</f>
        <v>0.18939393939393939</v>
      </c>
      <c r="R25" s="33">
        <f>IF(D25='Valores mínimos'!D25,Puntaje!D25,('Valores mínimos'!D25/D25)*Puntaje!D25)</f>
        <v>0.21043771043771045</v>
      </c>
      <c r="S25" s="33">
        <f>IF(E25='Valores mínimos'!E25,Puntaje!E25,('Valores mínimos'!E25/E25)*Puntaje!E25)</f>
        <v>2</v>
      </c>
      <c r="T25" s="33">
        <f>IF(F25='Valores mínimos'!F25,Puntaje!F25,('Valores mínimos'!F25/F25)*Puntaje!F25)</f>
        <v>0.25252525252525254</v>
      </c>
      <c r="U25" s="33">
        <f>IF(G25='Valores mínimos'!G25,Puntaje!G25,('Valores mínimos'!G25/G25)*Puntaje!G25)</f>
        <v>0.21043771043771045</v>
      </c>
      <c r="V25" s="33">
        <f>IF(H25='Valores mínimos'!H25,Puntaje!H25,('Valores mínimos'!H25/H25)*Puntaje!H25)</f>
        <v>2</v>
      </c>
      <c r="W25" s="33">
        <f>IF(I25='Valores mínimos'!I25,Puntaje!I25,('Valores mínimos'!I25/I25)*Puntaje!I25)</f>
        <v>0.33670033670033672</v>
      </c>
      <c r="X25" s="33">
        <f>IF(J25='Valores mínimos'!J25,Puntaje!J25,('Valores mínimos'!J25/J25)*Puntaje!J25)</f>
        <v>0.19936204146730463</v>
      </c>
      <c r="Y25" s="33">
        <f>IF(K25='Valores mínimos'!K25,Puntaje!K25,('Valores mínimos'!K25/K25)*Puntaje!K25)</f>
        <v>2</v>
      </c>
      <c r="Z25" s="33">
        <f>IF(L25='Valores mínimos'!L25,Puntaje!L25,('Valores mínimos'!L25/L25)*Puntaje!L25)</f>
        <v>0.4208754208754209</v>
      </c>
      <c r="AA25" s="33">
        <f>IF(M25='Valores mínimos'!M25,Puntaje!M25,('Valores mínimos'!M25/M25)*Puntaje!M25)</f>
        <v>0.17217630853994489</v>
      </c>
    </row>
    <row r="26" spans="1:27" s="12" customFormat="1">
      <c r="A26" s="49" t="s">
        <v>42</v>
      </c>
      <c r="B26" s="53">
        <v>528000</v>
      </c>
      <c r="C26" s="53">
        <v>5280</v>
      </c>
      <c r="D26" s="53">
        <v>237600</v>
      </c>
      <c r="E26" s="53">
        <v>660000</v>
      </c>
      <c r="F26" s="53">
        <v>5940</v>
      </c>
      <c r="G26" s="53">
        <v>237600</v>
      </c>
      <c r="H26" s="53">
        <v>726000</v>
      </c>
      <c r="I26" s="53">
        <v>5940</v>
      </c>
      <c r="J26" s="53">
        <v>250800</v>
      </c>
      <c r="K26" s="53">
        <v>792000</v>
      </c>
      <c r="L26" s="53">
        <v>5940</v>
      </c>
      <c r="M26" s="53">
        <v>290400</v>
      </c>
      <c r="N26" s="17"/>
      <c r="O26" s="49" t="s">
        <v>42</v>
      </c>
      <c r="P26" s="33">
        <f>IF(B26='Valores mínimos'!B26,Puntaje!B26,('Valores mínimos'!B26/B26)*Puntaje!B26)</f>
        <v>2</v>
      </c>
      <c r="Q26" s="33">
        <f>IF(C26='Valores mínimos'!C26,Puntaje!C26,('Valores mínimos'!C26/C26)*Puntaje!C26)</f>
        <v>0.18939393939393939</v>
      </c>
      <c r="R26" s="33">
        <f>IF(D26='Valores mínimos'!D26,Puntaje!D26,('Valores mínimos'!D26/D26)*Puntaje!D26)</f>
        <v>0.21043771043771045</v>
      </c>
      <c r="S26" s="33">
        <f>IF(E26='Valores mínimos'!E26,Puntaje!E26,('Valores mínimos'!E26/E26)*Puntaje!E26)</f>
        <v>2</v>
      </c>
      <c r="T26" s="33">
        <f>IF(F26='Valores mínimos'!F26,Puntaje!F26,('Valores mínimos'!F26/F26)*Puntaje!F26)</f>
        <v>0.25252525252525254</v>
      </c>
      <c r="U26" s="33">
        <f>IF(G26='Valores mínimos'!G26,Puntaje!G26,('Valores mínimos'!G26/G26)*Puntaje!G26)</f>
        <v>0.21043771043771045</v>
      </c>
      <c r="V26" s="33">
        <f>IF(H26='Valores mínimos'!H26,Puntaje!H26,('Valores mínimos'!H26/H26)*Puntaje!H26)</f>
        <v>2</v>
      </c>
      <c r="W26" s="33">
        <f>IF(I26='Valores mínimos'!I26,Puntaje!I26,('Valores mínimos'!I26/I26)*Puntaje!I26)</f>
        <v>0.33670033670033672</v>
      </c>
      <c r="X26" s="33">
        <f>IF(J26='Valores mínimos'!J26,Puntaje!J26,('Valores mínimos'!J26/J26)*Puntaje!J26)</f>
        <v>0.19936204146730463</v>
      </c>
      <c r="Y26" s="33">
        <f>IF(K26='Valores mínimos'!K26,Puntaje!K26,('Valores mínimos'!K26/K26)*Puntaje!K26)</f>
        <v>2</v>
      </c>
      <c r="Z26" s="33">
        <f>IF(L26='Valores mínimos'!L26,Puntaje!L26,('Valores mínimos'!L26/L26)*Puntaje!L26)</f>
        <v>0.4208754208754209</v>
      </c>
      <c r="AA26" s="33">
        <f>IF(M26='Valores mínimos'!M26,Puntaje!M26,('Valores mínimos'!M26/M26)*Puntaje!M26)</f>
        <v>0.17217630853994489</v>
      </c>
    </row>
    <row r="27" spans="1:27" s="12" customFormat="1">
      <c r="A27" s="49" t="s">
        <v>43</v>
      </c>
      <c r="B27" s="53">
        <v>528000</v>
      </c>
      <c r="C27" s="53">
        <v>5280</v>
      </c>
      <c r="D27" s="53">
        <v>237600</v>
      </c>
      <c r="E27" s="53">
        <v>660000</v>
      </c>
      <c r="F27" s="53">
        <v>5940</v>
      </c>
      <c r="G27" s="53">
        <v>237600</v>
      </c>
      <c r="H27" s="53">
        <v>726000</v>
      </c>
      <c r="I27" s="53">
        <v>5940</v>
      </c>
      <c r="J27" s="53">
        <v>250800</v>
      </c>
      <c r="K27" s="53">
        <v>792000</v>
      </c>
      <c r="L27" s="53">
        <v>5940</v>
      </c>
      <c r="M27" s="53">
        <v>290400</v>
      </c>
      <c r="N27" s="17"/>
      <c r="O27" s="49" t="s">
        <v>43</v>
      </c>
      <c r="P27" s="33">
        <f>IF(B27='Valores mínimos'!B27,Puntaje!B27,('Valores mínimos'!B27/B27)*Puntaje!B27)</f>
        <v>2</v>
      </c>
      <c r="Q27" s="33">
        <f>IF(C27='Valores mínimos'!C27,Puntaje!C27,('Valores mínimos'!C27/C27)*Puntaje!C27)</f>
        <v>0.18939393939393939</v>
      </c>
      <c r="R27" s="33">
        <f>IF(D27='Valores mínimos'!D27,Puntaje!D27,('Valores mínimos'!D27/D27)*Puntaje!D27)</f>
        <v>0.21043771043771045</v>
      </c>
      <c r="S27" s="33">
        <f>IF(E27='Valores mínimos'!E27,Puntaje!E27,('Valores mínimos'!E27/E27)*Puntaje!E27)</f>
        <v>2</v>
      </c>
      <c r="T27" s="33">
        <f>IF(F27='Valores mínimos'!F27,Puntaje!F27,('Valores mínimos'!F27/F27)*Puntaje!F27)</f>
        <v>0.25252525252525254</v>
      </c>
      <c r="U27" s="33">
        <f>IF(G27='Valores mínimos'!G27,Puntaje!G27,('Valores mínimos'!G27/G27)*Puntaje!G27)</f>
        <v>0.21043771043771045</v>
      </c>
      <c r="V27" s="33">
        <f>IF(H27='Valores mínimos'!H27,Puntaje!H27,('Valores mínimos'!H27/H27)*Puntaje!H27)</f>
        <v>2</v>
      </c>
      <c r="W27" s="33">
        <f>IF(I27='Valores mínimos'!I27,Puntaje!I27,('Valores mínimos'!I27/I27)*Puntaje!I27)</f>
        <v>0.33670033670033672</v>
      </c>
      <c r="X27" s="33">
        <f>IF(J27='Valores mínimos'!J27,Puntaje!J27,('Valores mínimos'!J27/J27)*Puntaje!J27)</f>
        <v>0.19936204146730463</v>
      </c>
      <c r="Y27" s="33">
        <f>IF(K27='Valores mínimos'!K27,Puntaje!K27,('Valores mínimos'!K27/K27)*Puntaje!K27)</f>
        <v>2</v>
      </c>
      <c r="Z27" s="33">
        <f>IF(L27='Valores mínimos'!L27,Puntaje!L27,('Valores mínimos'!L27/L27)*Puntaje!L27)</f>
        <v>0.4208754208754209</v>
      </c>
      <c r="AA27" s="33">
        <f>IF(M27='Valores mínimos'!M27,Puntaje!M27,('Valores mínimos'!M27/M27)*Puntaje!M27)</f>
        <v>0.17217630853994489</v>
      </c>
    </row>
    <row r="28" spans="1:27" s="12" customFormat="1" ht="24">
      <c r="A28" s="51" t="s">
        <v>44</v>
      </c>
      <c r="B28" s="53">
        <v>633600</v>
      </c>
      <c r="C28" s="53">
        <v>5280</v>
      </c>
      <c r="D28" s="53">
        <v>237600</v>
      </c>
      <c r="E28" s="53">
        <v>792000</v>
      </c>
      <c r="F28" s="53">
        <v>5940</v>
      </c>
      <c r="G28" s="53">
        <v>237600</v>
      </c>
      <c r="H28" s="53">
        <v>924000</v>
      </c>
      <c r="I28" s="53">
        <v>5940</v>
      </c>
      <c r="J28" s="53">
        <v>250800</v>
      </c>
      <c r="K28" s="53">
        <v>990000</v>
      </c>
      <c r="L28" s="53">
        <v>5940</v>
      </c>
      <c r="M28" s="53">
        <v>290400</v>
      </c>
      <c r="N28" s="17"/>
      <c r="O28" s="51" t="s">
        <v>44</v>
      </c>
      <c r="P28" s="33">
        <f>IF(B28='Valores mínimos'!B28,Puntaje!B28,('Valores mínimos'!B28/B28)*Puntaje!B28)</f>
        <v>4</v>
      </c>
      <c r="Q28" s="33">
        <f>IF(C28='Valores mínimos'!C28,Puntaje!C28,('Valores mínimos'!C28/C28)*Puntaje!C28)</f>
        <v>0.18939393939393939</v>
      </c>
      <c r="R28" s="33">
        <f>IF(D28='Valores mínimos'!D28,Puntaje!D28,('Valores mínimos'!D28/D28)*Puntaje!D28)</f>
        <v>0.21043771043771045</v>
      </c>
      <c r="S28" s="33">
        <f>IF(E28='Valores mínimos'!E28,Puntaje!E28,('Valores mínimos'!E28/E28)*Puntaje!E28)</f>
        <v>4</v>
      </c>
      <c r="T28" s="33">
        <f>IF(F28='Valores mínimos'!F28,Puntaje!F28,('Valores mínimos'!F28/F28)*Puntaje!F28)</f>
        <v>0.25252525252525254</v>
      </c>
      <c r="U28" s="33">
        <f>IF(G28='Valores mínimos'!G28,Puntaje!G28,('Valores mínimos'!G28/G28)*Puntaje!G28)</f>
        <v>0.21043771043771045</v>
      </c>
      <c r="V28" s="33">
        <f>IF(H28='Valores mínimos'!H28,Puntaje!H28,('Valores mínimos'!H28/H28)*Puntaje!H28)</f>
        <v>4</v>
      </c>
      <c r="W28" s="33">
        <f>IF(I28='Valores mínimos'!I28,Puntaje!I28,('Valores mínimos'!I28/I28)*Puntaje!I28)</f>
        <v>0.33670033670033672</v>
      </c>
      <c r="X28" s="33">
        <f>IF(J28='Valores mínimos'!J28,Puntaje!J28,('Valores mínimos'!J28/J28)*Puntaje!J28)</f>
        <v>0.19936204146730463</v>
      </c>
      <c r="Y28" s="33">
        <f>IF(K28='Valores mínimos'!K28,Puntaje!K28,('Valores mínimos'!K28/K28)*Puntaje!K28)</f>
        <v>4</v>
      </c>
      <c r="Z28" s="33">
        <f>IF(L28='Valores mínimos'!L28,Puntaje!L28,('Valores mínimos'!L28/L28)*Puntaje!L28)</f>
        <v>0.4208754208754209</v>
      </c>
      <c r="AA28" s="33">
        <f>IF(M28='Valores mínimos'!M28,Puntaje!M28,('Valores mínimos'!M28/M28)*Puntaje!M28)</f>
        <v>0.17217630853994489</v>
      </c>
    </row>
    <row r="29" spans="1:27" s="12" customFormat="1">
      <c r="A29" s="49" t="s">
        <v>45</v>
      </c>
      <c r="B29" s="53">
        <v>633600</v>
      </c>
      <c r="C29" s="53">
        <v>5280</v>
      </c>
      <c r="D29" s="53">
        <v>237600</v>
      </c>
      <c r="E29" s="53">
        <v>792000</v>
      </c>
      <c r="F29" s="53">
        <v>5940</v>
      </c>
      <c r="G29" s="53">
        <v>237600</v>
      </c>
      <c r="H29" s="53">
        <v>924000</v>
      </c>
      <c r="I29" s="53">
        <v>5940</v>
      </c>
      <c r="J29" s="53">
        <v>250800</v>
      </c>
      <c r="K29" s="53">
        <v>990000</v>
      </c>
      <c r="L29" s="53">
        <v>5940</v>
      </c>
      <c r="M29" s="53">
        <v>290400</v>
      </c>
      <c r="N29" s="17"/>
      <c r="O29" s="49" t="s">
        <v>45</v>
      </c>
      <c r="P29" s="33">
        <f>IF(B29='Valores mínimos'!B29,Puntaje!B29,('Valores mínimos'!B29/B29)*Puntaje!B29)</f>
        <v>2</v>
      </c>
      <c r="Q29" s="33">
        <f>IF(C29='Valores mínimos'!C29,Puntaje!C29,('Valores mínimos'!C29/C29)*Puntaje!C29)</f>
        <v>0.18939393939393939</v>
      </c>
      <c r="R29" s="33">
        <f>IF(D29='Valores mínimos'!D29,Puntaje!D29,('Valores mínimos'!D29/D29)*Puntaje!D29)</f>
        <v>0.21043771043771045</v>
      </c>
      <c r="S29" s="33">
        <f>IF(E29='Valores mínimos'!E29,Puntaje!E29,('Valores mínimos'!E29/E29)*Puntaje!E29)</f>
        <v>2</v>
      </c>
      <c r="T29" s="33">
        <f>IF(F29='Valores mínimos'!F29,Puntaje!F29,('Valores mínimos'!F29/F29)*Puntaje!F29)</f>
        <v>0.25252525252525254</v>
      </c>
      <c r="U29" s="33">
        <f>IF(G29='Valores mínimos'!G29,Puntaje!G29,('Valores mínimos'!G29/G29)*Puntaje!G29)</f>
        <v>0.21043771043771045</v>
      </c>
      <c r="V29" s="33">
        <f>IF(H29='Valores mínimos'!H29,Puntaje!H29,('Valores mínimos'!H29/H29)*Puntaje!H29)</f>
        <v>2</v>
      </c>
      <c r="W29" s="33">
        <f>IF(I29='Valores mínimos'!I29,Puntaje!I29,('Valores mínimos'!I29/I29)*Puntaje!I29)</f>
        <v>0.33670033670033672</v>
      </c>
      <c r="X29" s="33">
        <f>IF(J29='Valores mínimos'!J29,Puntaje!J29,('Valores mínimos'!J29/J29)*Puntaje!J29)</f>
        <v>0.19936204146730463</v>
      </c>
      <c r="Y29" s="33">
        <f>IF(K29='Valores mínimos'!K29,Puntaje!K29,('Valores mínimos'!K29/K29)*Puntaje!K29)</f>
        <v>2</v>
      </c>
      <c r="Z29" s="33">
        <f>IF(L29='Valores mínimos'!L29,Puntaje!L29,('Valores mínimos'!L29/L29)*Puntaje!L29)</f>
        <v>0.4208754208754209</v>
      </c>
      <c r="AA29" s="33">
        <f>IF(M29='Valores mínimos'!M29,Puntaje!M29,('Valores mínimos'!M29/M29)*Puntaje!M29)</f>
        <v>0.17217630853994489</v>
      </c>
    </row>
    <row r="30" spans="1:27" s="12" customFormat="1">
      <c r="A30" s="49" t="s">
        <v>46</v>
      </c>
      <c r="B30" s="53">
        <v>686400</v>
      </c>
      <c r="C30" s="53">
        <v>5280</v>
      </c>
      <c r="D30" s="53">
        <v>237600</v>
      </c>
      <c r="E30" s="53">
        <v>858000</v>
      </c>
      <c r="F30" s="53">
        <v>5940</v>
      </c>
      <c r="G30" s="53">
        <v>237600</v>
      </c>
      <c r="H30" s="53">
        <v>1029600</v>
      </c>
      <c r="I30" s="53">
        <v>5940</v>
      </c>
      <c r="J30" s="53">
        <v>250800</v>
      </c>
      <c r="K30" s="53">
        <v>1122000</v>
      </c>
      <c r="L30" s="53">
        <v>5940</v>
      </c>
      <c r="M30" s="53">
        <v>290400</v>
      </c>
      <c r="N30" s="17"/>
      <c r="O30" s="49" t="s">
        <v>46</v>
      </c>
      <c r="P30" s="33">
        <f>IF(B30='Valores mínimos'!B30,Puntaje!B30,('Valores mínimos'!B30/B30)*Puntaje!B30)</f>
        <v>2</v>
      </c>
      <c r="Q30" s="33">
        <f>IF(C30='Valores mínimos'!C30,Puntaje!C30,('Valores mínimos'!C30/C30)*Puntaje!C30)</f>
        <v>0.18939393939393939</v>
      </c>
      <c r="R30" s="33">
        <f>IF(D30='Valores mínimos'!D30,Puntaje!D30,('Valores mínimos'!D30/D30)*Puntaje!D30)</f>
        <v>0.21043771043771045</v>
      </c>
      <c r="S30" s="33">
        <f>IF(E30='Valores mínimos'!E30,Puntaje!E30,('Valores mínimos'!E30/E30)*Puntaje!E30)</f>
        <v>2</v>
      </c>
      <c r="T30" s="33">
        <f>IF(F30='Valores mínimos'!F30,Puntaje!F30,('Valores mínimos'!F30/F30)*Puntaje!F30)</f>
        <v>0.25252525252525254</v>
      </c>
      <c r="U30" s="33">
        <f>IF(G30='Valores mínimos'!G30,Puntaje!G30,('Valores mínimos'!G30/G30)*Puntaje!G30)</f>
        <v>0.21043771043771045</v>
      </c>
      <c r="V30" s="33">
        <f>IF(H30='Valores mínimos'!H30,Puntaje!H30,('Valores mínimos'!H30/H30)*Puntaje!H30)</f>
        <v>2</v>
      </c>
      <c r="W30" s="33">
        <f>IF(I30='Valores mínimos'!I30,Puntaje!I30,('Valores mínimos'!I30/I30)*Puntaje!I30)</f>
        <v>0.33670033670033672</v>
      </c>
      <c r="X30" s="33">
        <f>IF(J30='Valores mínimos'!J30,Puntaje!J30,('Valores mínimos'!J30/J30)*Puntaje!J30)</f>
        <v>0.19936204146730463</v>
      </c>
      <c r="Y30" s="33">
        <f>IF(K30='Valores mínimos'!K30,Puntaje!K30,('Valores mínimos'!K30/K30)*Puntaje!K30)</f>
        <v>2</v>
      </c>
      <c r="Z30" s="33">
        <f>IF(L30='Valores mínimos'!L30,Puntaje!L30,('Valores mínimos'!L30/L30)*Puntaje!L30)</f>
        <v>0.4208754208754209</v>
      </c>
      <c r="AA30" s="33">
        <f>IF(M30='Valores mínimos'!M30,Puntaje!M30,('Valores mínimos'!M30/M30)*Puntaje!M30)</f>
        <v>0.17217630853994489</v>
      </c>
    </row>
    <row r="31" spans="1:27" s="12" customFormat="1">
      <c r="A31" s="49" t="s">
        <v>47</v>
      </c>
      <c r="B31" s="53">
        <v>699600</v>
      </c>
      <c r="C31" s="53">
        <v>5280</v>
      </c>
      <c r="D31" s="53">
        <v>237600</v>
      </c>
      <c r="E31" s="53">
        <v>884400</v>
      </c>
      <c r="F31" s="53">
        <v>5940</v>
      </c>
      <c r="G31" s="53">
        <v>237600</v>
      </c>
      <c r="H31" s="53">
        <v>1069200</v>
      </c>
      <c r="I31" s="53">
        <v>5940</v>
      </c>
      <c r="J31" s="53">
        <v>250800</v>
      </c>
      <c r="K31" s="53">
        <v>1161600</v>
      </c>
      <c r="L31" s="53">
        <v>5940</v>
      </c>
      <c r="M31" s="53">
        <v>290400</v>
      </c>
      <c r="N31" s="17"/>
      <c r="O31" s="49" t="s">
        <v>47</v>
      </c>
      <c r="P31" s="33">
        <f>IF(B31='Valores mínimos'!B31,Puntaje!B31,('Valores mínimos'!B31/B31)*Puntaje!B31)</f>
        <v>2</v>
      </c>
      <c r="Q31" s="33">
        <f>IF(C31='Valores mínimos'!C31,Puntaje!C31,('Valores mínimos'!C31/C31)*Puntaje!C31)</f>
        <v>0.18939393939393939</v>
      </c>
      <c r="R31" s="33">
        <f>IF(D31='Valores mínimos'!D31,Puntaje!D31,('Valores mínimos'!D31/D31)*Puntaje!D31)</f>
        <v>0.21043771043771045</v>
      </c>
      <c r="S31" s="33">
        <f>IF(E31='Valores mínimos'!E31,Puntaje!E31,('Valores mínimos'!E31/E31)*Puntaje!E31)</f>
        <v>2</v>
      </c>
      <c r="T31" s="33">
        <f>IF(F31='Valores mínimos'!F31,Puntaje!F31,('Valores mínimos'!F31/F31)*Puntaje!F31)</f>
        <v>0.25252525252525254</v>
      </c>
      <c r="U31" s="33">
        <f>IF(G31='Valores mínimos'!G31,Puntaje!G31,('Valores mínimos'!G31/G31)*Puntaje!G31)</f>
        <v>0.21043771043771045</v>
      </c>
      <c r="V31" s="33">
        <f>IF(H31='Valores mínimos'!H31,Puntaje!H31,('Valores mínimos'!H31/H31)*Puntaje!H31)</f>
        <v>2</v>
      </c>
      <c r="W31" s="33">
        <f>IF(I31='Valores mínimos'!I31,Puntaje!I31,('Valores mínimos'!I31/I31)*Puntaje!I31)</f>
        <v>0.33670033670033672</v>
      </c>
      <c r="X31" s="33">
        <f>IF(J31='Valores mínimos'!J31,Puntaje!J31,('Valores mínimos'!J31/J31)*Puntaje!J31)</f>
        <v>0.19936204146730463</v>
      </c>
      <c r="Y31" s="33">
        <f>IF(K31='Valores mínimos'!K31,Puntaje!K31,('Valores mínimos'!K31/K31)*Puntaje!K31)</f>
        <v>2</v>
      </c>
      <c r="Z31" s="33">
        <f>IF(L31='Valores mínimos'!L31,Puntaje!L31,('Valores mínimos'!L31/L31)*Puntaje!L31)</f>
        <v>0.4208754208754209</v>
      </c>
      <c r="AA31" s="33">
        <f>IF(M31='Valores mínimos'!M31,Puntaje!M31,('Valores mínimos'!M31/M31)*Puntaje!M31)</f>
        <v>0.17217630853994489</v>
      </c>
    </row>
    <row r="32" spans="1:27" s="12" customFormat="1">
      <c r="A32" s="50" t="s">
        <v>48</v>
      </c>
      <c r="B32" s="53">
        <v>739200</v>
      </c>
      <c r="C32" s="53">
        <v>5280</v>
      </c>
      <c r="D32" s="53">
        <v>237600</v>
      </c>
      <c r="E32" s="53">
        <v>937200</v>
      </c>
      <c r="F32" s="53">
        <v>5940</v>
      </c>
      <c r="G32" s="53">
        <v>237600</v>
      </c>
      <c r="H32" s="53">
        <v>1122000</v>
      </c>
      <c r="I32" s="53">
        <v>5940</v>
      </c>
      <c r="J32" s="53">
        <v>250800</v>
      </c>
      <c r="K32" s="53">
        <v>1214400</v>
      </c>
      <c r="L32" s="53">
        <v>5940</v>
      </c>
      <c r="M32" s="53">
        <v>290400</v>
      </c>
      <c r="N32" s="17"/>
      <c r="O32" s="50" t="s">
        <v>48</v>
      </c>
      <c r="P32" s="33">
        <f>IF(B32='Valores mínimos'!B32,Puntaje!B32,('Valores mínimos'!B32/B32)*Puntaje!B32)</f>
        <v>4</v>
      </c>
      <c r="Q32" s="33">
        <f>IF(C32='Valores mínimos'!C32,Puntaje!C32,('Valores mínimos'!C32/C32)*Puntaje!C32)</f>
        <v>0.18939393939393939</v>
      </c>
      <c r="R32" s="33">
        <f>IF(D32='Valores mínimos'!D32,Puntaje!D32,('Valores mínimos'!D32/D32)*Puntaje!D32)</f>
        <v>0.21043771043771045</v>
      </c>
      <c r="S32" s="33">
        <f>IF(E32='Valores mínimos'!E32,Puntaje!E32,('Valores mínimos'!E32/E32)*Puntaje!E32)</f>
        <v>4</v>
      </c>
      <c r="T32" s="33">
        <f>IF(F32='Valores mínimos'!F32,Puntaje!F32,('Valores mínimos'!F32/F32)*Puntaje!F32)</f>
        <v>0.25252525252525254</v>
      </c>
      <c r="U32" s="33">
        <f>IF(G32='Valores mínimos'!G32,Puntaje!G32,('Valores mínimos'!G32/G32)*Puntaje!G32)</f>
        <v>0.21043771043771045</v>
      </c>
      <c r="V32" s="33">
        <f>IF(H32='Valores mínimos'!H32,Puntaje!H32,('Valores mínimos'!H32/H32)*Puntaje!H32)</f>
        <v>4</v>
      </c>
      <c r="W32" s="33">
        <f>IF(I32='Valores mínimos'!I32,Puntaje!I32,('Valores mínimos'!I32/I32)*Puntaje!I32)</f>
        <v>0.33670033670033672</v>
      </c>
      <c r="X32" s="33">
        <f>IF(J32='Valores mínimos'!J32,Puntaje!J32,('Valores mínimos'!J32/J32)*Puntaje!J32)</f>
        <v>0.19936204146730463</v>
      </c>
      <c r="Y32" s="33">
        <f>IF(K32='Valores mínimos'!K32,Puntaje!K32,('Valores mínimos'!K32/K32)*Puntaje!K32)</f>
        <v>4</v>
      </c>
      <c r="Z32" s="33">
        <f>IF(L32='Valores mínimos'!L32,Puntaje!L32,('Valores mínimos'!L32/L32)*Puntaje!L32)</f>
        <v>0.4208754208754209</v>
      </c>
      <c r="AA32" s="33">
        <f>IF(M32='Valores mínimos'!M32,Puntaje!M32,('Valores mínimos'!M32/M32)*Puntaje!M32)</f>
        <v>0.17217630853994489</v>
      </c>
    </row>
    <row r="33" spans="1:27" s="12" customFormat="1">
      <c r="A33" s="49" t="s">
        <v>49</v>
      </c>
      <c r="B33" s="53">
        <v>818400</v>
      </c>
      <c r="C33" s="53">
        <v>5280</v>
      </c>
      <c r="D33" s="53">
        <v>237600</v>
      </c>
      <c r="E33" s="53">
        <v>1029600</v>
      </c>
      <c r="F33" s="53">
        <v>5940</v>
      </c>
      <c r="G33" s="53">
        <v>237600</v>
      </c>
      <c r="H33" s="53">
        <v>1214400</v>
      </c>
      <c r="I33" s="53">
        <v>5940</v>
      </c>
      <c r="J33" s="53">
        <v>250800</v>
      </c>
      <c r="K33" s="53">
        <v>1306800</v>
      </c>
      <c r="L33" s="53">
        <v>5940</v>
      </c>
      <c r="M33" s="53">
        <v>290400</v>
      </c>
      <c r="N33" s="17"/>
      <c r="O33" s="49" t="s">
        <v>49</v>
      </c>
      <c r="P33" s="33">
        <f>IF(B33='Valores mínimos'!B33,Puntaje!B33,('Valores mínimos'!B33/B33)*Puntaje!B33)</f>
        <v>1.8328445747800586</v>
      </c>
      <c r="Q33" s="33">
        <f>IF(C33='Valores mínimos'!C33,Puntaje!C33,('Valores mínimos'!C33/C33)*Puntaje!C33)</f>
        <v>0.18939393939393939</v>
      </c>
      <c r="R33" s="33">
        <f>IF(D33='Valores mínimos'!D33,Puntaje!D33,('Valores mínimos'!D33/D33)*Puntaje!D33)</f>
        <v>0.21043771043771045</v>
      </c>
      <c r="S33" s="33">
        <f>IF(E33='Valores mínimos'!E33,Puntaje!E33,('Valores mínimos'!E33/E33)*Puntaje!E33)</f>
        <v>2</v>
      </c>
      <c r="T33" s="33">
        <f>IF(F33='Valores mínimos'!F33,Puntaje!F33,('Valores mínimos'!F33/F33)*Puntaje!F33)</f>
        <v>0.25252525252525254</v>
      </c>
      <c r="U33" s="33">
        <f>IF(G33='Valores mínimos'!G33,Puntaje!G33,('Valores mínimos'!G33/G33)*Puntaje!G33)</f>
        <v>0.21043771043771045</v>
      </c>
      <c r="V33" s="33">
        <f>IF(H33='Valores mínimos'!H33,Puntaje!H33,('Valores mínimos'!H33/H33)*Puntaje!H33)</f>
        <v>2</v>
      </c>
      <c r="W33" s="33">
        <f>IF(I33='Valores mínimos'!I33,Puntaje!I33,('Valores mínimos'!I33/I33)*Puntaje!I33)</f>
        <v>0.33670033670033672</v>
      </c>
      <c r="X33" s="33">
        <f>IF(J33='Valores mínimos'!J33,Puntaje!J33,('Valores mínimos'!J33/J33)*Puntaje!J33)</f>
        <v>0.19936204146730463</v>
      </c>
      <c r="Y33" s="33">
        <f>IF(K33='Valores mínimos'!K33,Puntaje!K33,('Valores mínimos'!K33/K33)*Puntaje!K33)</f>
        <v>2</v>
      </c>
      <c r="Z33" s="33">
        <f>IF(L33='Valores mínimos'!L33,Puntaje!L33,('Valores mínimos'!L33/L33)*Puntaje!L33)</f>
        <v>0.4208754208754209</v>
      </c>
      <c r="AA33" s="33">
        <f>IF(M33='Valores mínimos'!M33,Puntaje!M33,('Valores mínimos'!M33/M33)*Puntaje!M33)</f>
        <v>0.17217630853994489</v>
      </c>
    </row>
    <row r="34" spans="1:27" s="12" customFormat="1">
      <c r="A34" s="49" t="s">
        <v>50</v>
      </c>
      <c r="B34" s="53">
        <v>924000</v>
      </c>
      <c r="C34" s="53">
        <v>5280</v>
      </c>
      <c r="D34" s="53">
        <v>237600</v>
      </c>
      <c r="E34" s="53">
        <v>1135200</v>
      </c>
      <c r="F34" s="53">
        <v>5940</v>
      </c>
      <c r="G34" s="53">
        <v>237600</v>
      </c>
      <c r="H34" s="53">
        <v>1346400</v>
      </c>
      <c r="I34" s="53">
        <v>5940</v>
      </c>
      <c r="J34" s="53">
        <v>250800</v>
      </c>
      <c r="K34" s="53">
        <v>1518000</v>
      </c>
      <c r="L34" s="53">
        <v>5940</v>
      </c>
      <c r="M34" s="53">
        <v>290400</v>
      </c>
      <c r="N34" s="17"/>
      <c r="O34" s="49" t="s">
        <v>50</v>
      </c>
      <c r="P34" s="33">
        <f>IF(B34='Valores mínimos'!B34,Puntaje!B34,('Valores mínimos'!B34/B34)*Puntaje!B34)</f>
        <v>3.2467532467532467</v>
      </c>
      <c r="Q34" s="33">
        <f>IF(C34='Valores mínimos'!C34,Puntaje!C34,('Valores mínimos'!C34/C34)*Puntaje!C34)</f>
        <v>0.18939393939393939</v>
      </c>
      <c r="R34" s="33">
        <f>IF(D34='Valores mínimos'!D34,Puntaje!D34,('Valores mínimos'!D34/D34)*Puntaje!D34)</f>
        <v>0.21043771043771045</v>
      </c>
      <c r="S34" s="33">
        <f>IF(E34='Valores mínimos'!E34,Puntaje!E34,('Valores mínimos'!E34/E34)*Puntaje!E34)</f>
        <v>4</v>
      </c>
      <c r="T34" s="33">
        <f>IF(F34='Valores mínimos'!F34,Puntaje!F34,('Valores mínimos'!F34/F34)*Puntaje!F34)</f>
        <v>0.25252525252525254</v>
      </c>
      <c r="U34" s="33">
        <f>IF(G34='Valores mínimos'!G34,Puntaje!G34,('Valores mínimos'!G34/G34)*Puntaje!G34)</f>
        <v>0.21043771043771045</v>
      </c>
      <c r="V34" s="33">
        <f>IF(H34='Valores mínimos'!H34,Puntaje!H34,('Valores mínimos'!H34/H34)*Puntaje!H34)</f>
        <v>4</v>
      </c>
      <c r="W34" s="33">
        <f>IF(I34='Valores mínimos'!I34,Puntaje!I34,('Valores mínimos'!I34/I34)*Puntaje!I34)</f>
        <v>0.33670033670033672</v>
      </c>
      <c r="X34" s="33">
        <f>IF(J34='Valores mínimos'!J34,Puntaje!J34,('Valores mínimos'!J34/J34)*Puntaje!J34)</f>
        <v>0.19936204146730463</v>
      </c>
      <c r="Y34" s="33">
        <f>IF(K34='Valores mínimos'!K34,Puntaje!K34,('Valores mínimos'!K34/K34)*Puntaje!K34)</f>
        <v>4</v>
      </c>
      <c r="Z34" s="33">
        <f>IF(L34='Valores mínimos'!L34,Puntaje!L34,('Valores mínimos'!L34/L34)*Puntaje!L34)</f>
        <v>0.4208754208754209</v>
      </c>
      <c r="AA34" s="33">
        <f>IF(M34='Valores mínimos'!M34,Puntaje!M34,('Valores mínimos'!M34/M34)*Puntaje!M34)</f>
        <v>0.17217630853994489</v>
      </c>
    </row>
    <row r="35" spans="1:27" s="12" customFormat="1">
      <c r="A35" s="49" t="s">
        <v>51</v>
      </c>
      <c r="B35" s="53">
        <v>963600</v>
      </c>
      <c r="C35" s="53">
        <v>5280</v>
      </c>
      <c r="D35" s="53">
        <v>237600</v>
      </c>
      <c r="E35" s="53">
        <v>1214400</v>
      </c>
      <c r="F35" s="53">
        <v>5940</v>
      </c>
      <c r="G35" s="53">
        <v>237600</v>
      </c>
      <c r="H35" s="53">
        <v>1518000</v>
      </c>
      <c r="I35" s="53">
        <v>5940</v>
      </c>
      <c r="J35" s="53">
        <v>250800</v>
      </c>
      <c r="K35" s="53">
        <v>1716000</v>
      </c>
      <c r="L35" s="53">
        <v>5940</v>
      </c>
      <c r="M35" s="53">
        <v>290400</v>
      </c>
      <c r="N35" s="17"/>
      <c r="O35" s="49" t="s">
        <v>51</v>
      </c>
      <c r="P35" s="33">
        <f>IF(B35='Valores mínimos'!B35,Puntaje!B35,('Valores mínimos'!B35/B35)*Puntaje!B35)</f>
        <v>3.3208800332088004</v>
      </c>
      <c r="Q35" s="33">
        <f>IF(C35='Valores mínimos'!C35,Puntaje!C35,('Valores mínimos'!C35/C35)*Puntaje!C35)</f>
        <v>0.18939393939393939</v>
      </c>
      <c r="R35" s="33">
        <f>IF(D35='Valores mínimos'!D35,Puntaje!D35,('Valores mínimos'!D35/D35)*Puntaje!D35)</f>
        <v>0.21043771043771045</v>
      </c>
      <c r="S35" s="33">
        <f>IF(E35='Valores mínimos'!E35,Puntaje!E35,('Valores mínimos'!E35/E35)*Puntaje!E35)</f>
        <v>4</v>
      </c>
      <c r="T35" s="33">
        <f>IF(F35='Valores mínimos'!F35,Puntaje!F35,('Valores mínimos'!F35/F35)*Puntaje!F35)</f>
        <v>0.25252525252525254</v>
      </c>
      <c r="U35" s="33">
        <f>IF(G35='Valores mínimos'!G35,Puntaje!G35,('Valores mínimos'!G35/G35)*Puntaje!G35)</f>
        <v>0.21043771043771045</v>
      </c>
      <c r="V35" s="33">
        <f>IF(H35='Valores mínimos'!H35,Puntaje!H35,('Valores mínimos'!H35/H35)*Puntaje!H35)</f>
        <v>4</v>
      </c>
      <c r="W35" s="33">
        <f>IF(I35='Valores mínimos'!I35,Puntaje!I35,('Valores mínimos'!I35/I35)*Puntaje!I35)</f>
        <v>0.33670033670033672</v>
      </c>
      <c r="X35" s="33">
        <f>IF(J35='Valores mínimos'!J35,Puntaje!J35,('Valores mínimos'!J35/J35)*Puntaje!J35)</f>
        <v>0.19936204146730463</v>
      </c>
      <c r="Y35" s="33">
        <f>IF(K35='Valores mínimos'!K35,Puntaje!K35,('Valores mínimos'!K35/K35)*Puntaje!K35)</f>
        <v>4</v>
      </c>
      <c r="Z35" s="33">
        <f>IF(L35='Valores mínimos'!L35,Puntaje!L35,('Valores mínimos'!L35/L35)*Puntaje!L35)</f>
        <v>0.4208754208754209</v>
      </c>
      <c r="AA35" s="33">
        <f>IF(M35='Valores mínimos'!M35,Puntaje!M35,('Valores mínimos'!M35/M35)*Puntaje!M35)</f>
        <v>0.17217630853994489</v>
      </c>
    </row>
    <row r="36" spans="1:27" s="12" customFormat="1">
      <c r="A36" s="49" t="s">
        <v>52</v>
      </c>
      <c r="B36" s="53">
        <v>105600</v>
      </c>
      <c r="C36" s="53">
        <v>5280</v>
      </c>
      <c r="D36" s="53">
        <v>237600</v>
      </c>
      <c r="E36" s="53">
        <v>290400</v>
      </c>
      <c r="F36" s="53">
        <v>5940</v>
      </c>
      <c r="G36" s="53">
        <v>237600</v>
      </c>
      <c r="H36" s="53">
        <v>343200</v>
      </c>
      <c r="I36" s="53">
        <v>5940</v>
      </c>
      <c r="J36" s="53">
        <v>250800</v>
      </c>
      <c r="K36" s="53">
        <v>422400</v>
      </c>
      <c r="L36" s="53">
        <v>5940</v>
      </c>
      <c r="M36" s="53">
        <v>290400</v>
      </c>
      <c r="N36" s="17"/>
      <c r="O36" s="49" t="s">
        <v>52</v>
      </c>
      <c r="P36" s="33">
        <f>IF(B36='Valores mínimos'!B36,Puntaje!B36,('Valores mínimos'!B36/B36)*Puntaje!B36)</f>
        <v>2</v>
      </c>
      <c r="Q36" s="33">
        <f>IF(C36='Valores mínimos'!C36,Puntaje!C36,('Valores mínimos'!C36/C36)*Puntaje!C36)</f>
        <v>0.18939393939393939</v>
      </c>
      <c r="R36" s="33">
        <f>IF(D36='Valores mínimos'!D36,Puntaje!D36,('Valores mínimos'!D36/D36)*Puntaje!D36)</f>
        <v>0.21043771043771045</v>
      </c>
      <c r="S36" s="33">
        <f>IF(E36='Valores mínimos'!E36,Puntaje!E36,('Valores mínimos'!E36/E36)*Puntaje!E36)</f>
        <v>2</v>
      </c>
      <c r="T36" s="33">
        <f>IF(F36='Valores mínimos'!F36,Puntaje!F36,('Valores mínimos'!F36/F36)*Puntaje!F36)</f>
        <v>0.25252525252525254</v>
      </c>
      <c r="U36" s="33">
        <f>IF(G36='Valores mínimos'!G36,Puntaje!G36,('Valores mínimos'!G36/G36)*Puntaje!G36)</f>
        <v>0.21043771043771045</v>
      </c>
      <c r="V36" s="33">
        <f>IF(H36='Valores mínimos'!H36,Puntaje!H36,('Valores mínimos'!H36/H36)*Puntaje!H36)</f>
        <v>2</v>
      </c>
      <c r="W36" s="33">
        <f>IF(I36='Valores mínimos'!I36,Puntaje!I36,('Valores mínimos'!I36/I36)*Puntaje!I36)</f>
        <v>0.33670033670033672</v>
      </c>
      <c r="X36" s="33">
        <f>IF(J36='Valores mínimos'!J36,Puntaje!J36,('Valores mínimos'!J36/J36)*Puntaje!J36)</f>
        <v>0.19936204146730463</v>
      </c>
      <c r="Y36" s="33">
        <f>IF(K36='Valores mínimos'!K36,Puntaje!K36,('Valores mínimos'!K36/K36)*Puntaje!K36)</f>
        <v>2</v>
      </c>
      <c r="Z36" s="33">
        <f>IF(L36='Valores mínimos'!L36,Puntaje!L36,('Valores mínimos'!L36/L36)*Puntaje!L36)</f>
        <v>0.4208754208754209</v>
      </c>
      <c r="AA36" s="33">
        <f>IF(M36='Valores mínimos'!M36,Puntaje!M36,('Valores mínimos'!M36/M36)*Puntaje!M36)</f>
        <v>0.17217630853994489</v>
      </c>
    </row>
    <row r="37" spans="1:27" s="12" customFormat="1">
      <c r="A37" s="49" t="s">
        <v>53</v>
      </c>
      <c r="B37" s="53">
        <v>105600</v>
      </c>
      <c r="C37" s="53">
        <v>5280</v>
      </c>
      <c r="D37" s="53">
        <v>237600</v>
      </c>
      <c r="E37" s="53">
        <v>290400</v>
      </c>
      <c r="F37" s="53">
        <v>5940</v>
      </c>
      <c r="G37" s="53">
        <v>237600</v>
      </c>
      <c r="H37" s="53">
        <v>343200</v>
      </c>
      <c r="I37" s="53">
        <v>5940</v>
      </c>
      <c r="J37" s="53">
        <v>250800</v>
      </c>
      <c r="K37" s="53">
        <v>422400</v>
      </c>
      <c r="L37" s="53">
        <v>5940</v>
      </c>
      <c r="M37" s="53">
        <v>290400</v>
      </c>
      <c r="N37" s="17"/>
      <c r="O37" s="49" t="s">
        <v>53</v>
      </c>
      <c r="P37" s="33">
        <f>IF(B37='Valores mínimos'!B37,Puntaje!B37,('Valores mínimos'!B37/B37)*Puntaje!B37)</f>
        <v>2</v>
      </c>
      <c r="Q37" s="33">
        <f>IF(C37='Valores mínimos'!C37,Puntaje!C37,('Valores mínimos'!C37/C37)*Puntaje!C37)</f>
        <v>0.18939393939393939</v>
      </c>
      <c r="R37" s="33">
        <f>IF(D37='Valores mínimos'!D37,Puntaje!D37,('Valores mínimos'!D37/D37)*Puntaje!D37)</f>
        <v>0.21043771043771045</v>
      </c>
      <c r="S37" s="33">
        <f>IF(E37='Valores mínimos'!E37,Puntaje!E37,('Valores mínimos'!E37/E37)*Puntaje!E37)</f>
        <v>2</v>
      </c>
      <c r="T37" s="33">
        <f>IF(F37='Valores mínimos'!F37,Puntaje!F37,('Valores mínimos'!F37/F37)*Puntaje!F37)</f>
        <v>0.25252525252525254</v>
      </c>
      <c r="U37" s="33">
        <f>IF(G37='Valores mínimos'!G37,Puntaje!G37,('Valores mínimos'!G37/G37)*Puntaje!G37)</f>
        <v>0.21043771043771045</v>
      </c>
      <c r="V37" s="33">
        <f>IF(H37='Valores mínimos'!H37,Puntaje!H37,('Valores mínimos'!H37/H37)*Puntaje!H37)</f>
        <v>2</v>
      </c>
      <c r="W37" s="33">
        <f>IF(I37='Valores mínimos'!I37,Puntaje!I37,('Valores mínimos'!I37/I37)*Puntaje!I37)</f>
        <v>0.33670033670033672</v>
      </c>
      <c r="X37" s="33">
        <f>IF(J37='Valores mínimos'!J37,Puntaje!J37,('Valores mínimos'!J37/J37)*Puntaje!J37)</f>
        <v>0.19936204146730463</v>
      </c>
      <c r="Y37" s="33">
        <f>IF(K37='Valores mínimos'!K37,Puntaje!K37,('Valores mínimos'!K37/K37)*Puntaje!K37)</f>
        <v>2</v>
      </c>
      <c r="Z37" s="33">
        <f>IF(L37='Valores mínimos'!L37,Puntaje!L37,('Valores mínimos'!L37/L37)*Puntaje!L37)</f>
        <v>0.4208754208754209</v>
      </c>
      <c r="AA37" s="33">
        <f>IF(M37='Valores mínimos'!M37,Puntaje!M37,('Valores mínimos'!M37/M37)*Puntaje!M37)</f>
        <v>0.17217630853994489</v>
      </c>
    </row>
    <row r="38" spans="1:27" s="12" customFormat="1">
      <c r="A38" s="49" t="s">
        <v>54</v>
      </c>
      <c r="B38" s="53">
        <v>528000</v>
      </c>
      <c r="C38" s="53">
        <v>5280</v>
      </c>
      <c r="D38" s="53">
        <v>237600</v>
      </c>
      <c r="E38" s="53">
        <v>660000</v>
      </c>
      <c r="F38" s="53">
        <v>5940</v>
      </c>
      <c r="G38" s="53">
        <v>237600</v>
      </c>
      <c r="H38" s="53">
        <v>726000</v>
      </c>
      <c r="I38" s="53">
        <v>5940</v>
      </c>
      <c r="J38" s="53">
        <v>250800</v>
      </c>
      <c r="K38" s="53">
        <v>792000</v>
      </c>
      <c r="L38" s="53">
        <v>5940</v>
      </c>
      <c r="M38" s="53">
        <v>290400</v>
      </c>
      <c r="N38" s="17"/>
      <c r="O38" s="49" t="s">
        <v>54</v>
      </c>
      <c r="P38" s="33">
        <f>IF(B38='Valores mínimos'!B38,Puntaje!B38,('Valores mínimos'!B38/B38)*Puntaje!B38)</f>
        <v>0.94696969696969702</v>
      </c>
      <c r="Q38" s="33">
        <f>IF(C38='Valores mínimos'!C38,Puntaje!C38,('Valores mínimos'!C38/C38)*Puntaje!C38)</f>
        <v>0.18939393939393939</v>
      </c>
      <c r="R38" s="33">
        <f>IF(D38='Valores mínimos'!D38,Puntaje!D38,('Valores mínimos'!D38/D38)*Puntaje!D38)</f>
        <v>0.21043771043771045</v>
      </c>
      <c r="S38" s="33">
        <f>IF(E38='Valores mínimos'!E38,Puntaje!E38,('Valores mínimos'!E38/E38)*Puntaje!E38)</f>
        <v>1.2121212121212122</v>
      </c>
      <c r="T38" s="33">
        <f>IF(F38='Valores mínimos'!F38,Puntaje!F38,('Valores mínimos'!F38/F38)*Puntaje!F38)</f>
        <v>0.25252525252525254</v>
      </c>
      <c r="U38" s="33">
        <f>IF(G38='Valores mínimos'!G38,Puntaje!G38,('Valores mínimos'!G38/G38)*Puntaje!G38)</f>
        <v>0.21043771043771045</v>
      </c>
      <c r="V38" s="33">
        <f>IF(H38='Valores mínimos'!H38,Puntaje!H38,('Valores mínimos'!H38/H38)*Puntaje!H38)</f>
        <v>1.9283746556473829</v>
      </c>
      <c r="W38" s="33">
        <f>IF(I38='Valores mínimos'!I38,Puntaje!I38,('Valores mínimos'!I38/I38)*Puntaje!I38)</f>
        <v>0.33670033670033672</v>
      </c>
      <c r="X38" s="33">
        <f>IF(J38='Valores mínimos'!J38,Puntaje!J38,('Valores mínimos'!J38/J38)*Puntaje!J38)</f>
        <v>0.19936204146730463</v>
      </c>
      <c r="Y38" s="33">
        <f>IF(K38='Valores mínimos'!K38,Puntaje!K38,('Valores mínimos'!K38/K38)*Puntaje!K38)</f>
        <v>2</v>
      </c>
      <c r="Z38" s="33">
        <f>IF(L38='Valores mínimos'!L38,Puntaje!L38,('Valores mínimos'!L38/L38)*Puntaje!L38)</f>
        <v>0.4208754208754209</v>
      </c>
      <c r="AA38" s="33">
        <f>IF(M38='Valores mínimos'!M38,Puntaje!M38,('Valores mínimos'!M38/M38)*Puntaje!M38)</f>
        <v>0.17217630853994489</v>
      </c>
    </row>
    <row r="39" spans="1:27" s="12" customFormat="1" ht="24">
      <c r="A39" s="51" t="s">
        <v>55</v>
      </c>
      <c r="B39" s="53">
        <v>132000</v>
      </c>
      <c r="C39" s="53">
        <v>5280</v>
      </c>
      <c r="D39" s="53">
        <v>237600</v>
      </c>
      <c r="E39" s="53">
        <v>330000</v>
      </c>
      <c r="F39" s="53">
        <v>5940</v>
      </c>
      <c r="G39" s="53">
        <v>237600</v>
      </c>
      <c r="H39" s="53">
        <v>382800</v>
      </c>
      <c r="I39" s="53">
        <v>5940</v>
      </c>
      <c r="J39" s="53">
        <v>250800</v>
      </c>
      <c r="K39" s="53">
        <v>475200</v>
      </c>
      <c r="L39" s="53">
        <v>5940</v>
      </c>
      <c r="M39" s="53">
        <v>290400</v>
      </c>
      <c r="N39" s="17"/>
      <c r="O39" s="51" t="s">
        <v>55</v>
      </c>
      <c r="P39" s="33">
        <f>IF(B39='Valores mínimos'!B39,Puntaje!B39,('Valores mínimos'!B39/B39)*Puntaje!B39)</f>
        <v>2</v>
      </c>
      <c r="Q39" s="33">
        <f>IF(C39='Valores mínimos'!C39,Puntaje!C39,('Valores mínimos'!C39/C39)*Puntaje!C39)</f>
        <v>0.18939393939393939</v>
      </c>
      <c r="R39" s="33">
        <f>IF(D39='Valores mínimos'!D39,Puntaje!D39,('Valores mínimos'!D39/D39)*Puntaje!D39)</f>
        <v>0.21043771043771045</v>
      </c>
      <c r="S39" s="33">
        <f>IF(E39='Valores mínimos'!E39,Puntaje!E39,('Valores mínimos'!E39/E39)*Puntaje!E39)</f>
        <v>2</v>
      </c>
      <c r="T39" s="33">
        <f>IF(F39='Valores mínimos'!F39,Puntaje!F39,('Valores mínimos'!F39/F39)*Puntaje!F39)</f>
        <v>0.25252525252525254</v>
      </c>
      <c r="U39" s="33">
        <f>IF(G39='Valores mínimos'!G39,Puntaje!G39,('Valores mínimos'!G39/G39)*Puntaje!G39)</f>
        <v>0.21043771043771045</v>
      </c>
      <c r="V39" s="33">
        <f>IF(H39='Valores mínimos'!H39,Puntaje!H39,('Valores mínimos'!H39/H39)*Puntaje!H39)</f>
        <v>2</v>
      </c>
      <c r="W39" s="33">
        <f>IF(I39='Valores mínimos'!I39,Puntaje!I39,('Valores mínimos'!I39/I39)*Puntaje!I39)</f>
        <v>0.33670033670033672</v>
      </c>
      <c r="X39" s="33">
        <f>IF(J39='Valores mínimos'!J39,Puntaje!J39,('Valores mínimos'!J39/J39)*Puntaje!J39)</f>
        <v>0.19936204146730463</v>
      </c>
      <c r="Y39" s="33">
        <f>IF(K39='Valores mínimos'!K39,Puntaje!K39,('Valores mínimos'!K39/K39)*Puntaje!K39)</f>
        <v>2</v>
      </c>
      <c r="Z39" s="33">
        <f>IF(L39='Valores mínimos'!L39,Puntaje!L39,('Valores mínimos'!L39/L39)*Puntaje!L39)</f>
        <v>0.4208754208754209</v>
      </c>
      <c r="AA39" s="33">
        <f>IF(M39='Valores mínimos'!M39,Puntaje!M39,('Valores mínimos'!M39/M39)*Puntaje!M39)</f>
        <v>0.17217630853994489</v>
      </c>
    </row>
    <row r="40" spans="1:27" s="12" customFormat="1">
      <c r="A40" s="51" t="s">
        <v>56</v>
      </c>
      <c r="B40" s="53">
        <v>132000</v>
      </c>
      <c r="C40" s="53">
        <v>5280</v>
      </c>
      <c r="D40" s="53">
        <v>237600</v>
      </c>
      <c r="E40" s="53">
        <v>330000</v>
      </c>
      <c r="F40" s="53">
        <v>5940</v>
      </c>
      <c r="G40" s="53">
        <v>237600</v>
      </c>
      <c r="H40" s="53">
        <v>382800</v>
      </c>
      <c r="I40" s="53">
        <v>5940</v>
      </c>
      <c r="J40" s="53">
        <v>250800</v>
      </c>
      <c r="K40" s="53">
        <v>475200</v>
      </c>
      <c r="L40" s="53">
        <v>5940</v>
      </c>
      <c r="M40" s="53">
        <v>290400</v>
      </c>
      <c r="N40" s="17"/>
      <c r="O40" s="51" t="s">
        <v>56</v>
      </c>
      <c r="P40" s="33">
        <f>IF(B40='Valores mínimos'!B40,Puntaje!B40,('Valores mínimos'!B40/B40)*Puntaje!B40)</f>
        <v>2</v>
      </c>
      <c r="Q40" s="33">
        <f>IF(C40='Valores mínimos'!C40,Puntaje!C40,('Valores mínimos'!C40/C40)*Puntaje!C40)</f>
        <v>0.18939393939393939</v>
      </c>
      <c r="R40" s="33">
        <f>IF(D40='Valores mínimos'!D40,Puntaje!D40,('Valores mínimos'!D40/D40)*Puntaje!D40)</f>
        <v>0.21043771043771045</v>
      </c>
      <c r="S40" s="33">
        <f>IF(E40='Valores mínimos'!E40,Puntaje!E40,('Valores mínimos'!E40/E40)*Puntaje!E40)</f>
        <v>2</v>
      </c>
      <c r="T40" s="33">
        <f>IF(F40='Valores mínimos'!F40,Puntaje!F40,('Valores mínimos'!F40/F40)*Puntaje!F40)</f>
        <v>0.25252525252525254</v>
      </c>
      <c r="U40" s="33">
        <f>IF(G40='Valores mínimos'!G40,Puntaje!G40,('Valores mínimos'!G40/G40)*Puntaje!G40)</f>
        <v>0.21043771043771045</v>
      </c>
      <c r="V40" s="33">
        <f>IF(H40='Valores mínimos'!H40,Puntaje!H40,('Valores mínimos'!H40/H40)*Puntaje!H40)</f>
        <v>2</v>
      </c>
      <c r="W40" s="33">
        <f>IF(I40='Valores mínimos'!I40,Puntaje!I40,('Valores mínimos'!I40/I40)*Puntaje!I40)</f>
        <v>0.33670033670033672</v>
      </c>
      <c r="X40" s="33">
        <f>IF(J40='Valores mínimos'!J40,Puntaje!J40,('Valores mínimos'!J40/J40)*Puntaje!J40)</f>
        <v>0.19936204146730463</v>
      </c>
      <c r="Y40" s="33">
        <f>IF(K40='Valores mínimos'!K40,Puntaje!K40,('Valores mínimos'!K40/K40)*Puntaje!K40)</f>
        <v>2</v>
      </c>
      <c r="Z40" s="33">
        <f>IF(L40='Valores mínimos'!L40,Puntaje!L40,('Valores mínimos'!L40/L40)*Puntaje!L40)</f>
        <v>0.4208754208754209</v>
      </c>
      <c r="AA40" s="33">
        <f>IF(M40='Valores mínimos'!M40,Puntaje!M40,('Valores mínimos'!M40/M40)*Puntaje!M40)</f>
        <v>0.17217630853994489</v>
      </c>
    </row>
    <row r="41" spans="1:27" s="12" customFormat="1" ht="24">
      <c r="A41" s="51" t="s">
        <v>57</v>
      </c>
      <c r="B41" s="53">
        <v>132000</v>
      </c>
      <c r="C41" s="53">
        <v>5280</v>
      </c>
      <c r="D41" s="53">
        <v>237600</v>
      </c>
      <c r="E41" s="53">
        <v>330000</v>
      </c>
      <c r="F41" s="53">
        <v>5940</v>
      </c>
      <c r="G41" s="53">
        <v>237600</v>
      </c>
      <c r="H41" s="53">
        <v>382800</v>
      </c>
      <c r="I41" s="53">
        <v>5940</v>
      </c>
      <c r="J41" s="53">
        <v>250800</v>
      </c>
      <c r="K41" s="53">
        <v>475200</v>
      </c>
      <c r="L41" s="53">
        <v>5940</v>
      </c>
      <c r="M41" s="53">
        <v>290400</v>
      </c>
      <c r="N41" s="17"/>
      <c r="O41" s="51" t="s">
        <v>57</v>
      </c>
      <c r="P41" s="33">
        <f>IF(B41='Valores mínimos'!B41,Puntaje!B41,('Valores mínimos'!B41/B41)*Puntaje!B41)</f>
        <v>2</v>
      </c>
      <c r="Q41" s="33">
        <f>IF(C41='Valores mínimos'!C41,Puntaje!C41,('Valores mínimos'!C41/C41)*Puntaje!C41)</f>
        <v>0.18939393939393939</v>
      </c>
      <c r="R41" s="33">
        <f>IF(D41='Valores mínimos'!D41,Puntaje!D41,('Valores mínimos'!D41/D41)*Puntaje!D41)</f>
        <v>0.21043771043771045</v>
      </c>
      <c r="S41" s="33">
        <f>IF(E41='Valores mínimos'!E41,Puntaje!E41,('Valores mínimos'!E41/E41)*Puntaje!E41)</f>
        <v>2</v>
      </c>
      <c r="T41" s="33">
        <f>IF(F41='Valores mínimos'!F41,Puntaje!F41,('Valores mínimos'!F41/F41)*Puntaje!F41)</f>
        <v>0.25252525252525254</v>
      </c>
      <c r="U41" s="33">
        <f>IF(G41='Valores mínimos'!G41,Puntaje!G41,('Valores mínimos'!G41/G41)*Puntaje!G41)</f>
        <v>0.21043771043771045</v>
      </c>
      <c r="V41" s="33">
        <f>IF(H41='Valores mínimos'!H41,Puntaje!H41,('Valores mínimos'!H41/H41)*Puntaje!H41)</f>
        <v>2</v>
      </c>
      <c r="W41" s="33">
        <f>IF(I41='Valores mínimos'!I41,Puntaje!I41,('Valores mínimos'!I41/I41)*Puntaje!I41)</f>
        <v>0.33670033670033672</v>
      </c>
      <c r="X41" s="33">
        <f>IF(J41='Valores mínimos'!J41,Puntaje!J41,('Valores mínimos'!J41/J41)*Puntaje!J41)</f>
        <v>0.19936204146730463</v>
      </c>
      <c r="Y41" s="33">
        <f>IF(K41='Valores mínimos'!K41,Puntaje!K41,('Valores mínimos'!K41/K41)*Puntaje!K41)</f>
        <v>2</v>
      </c>
      <c r="Z41" s="33">
        <f>IF(L41='Valores mínimos'!L41,Puntaje!L41,('Valores mínimos'!L41/L41)*Puntaje!L41)</f>
        <v>0.4208754208754209</v>
      </c>
      <c r="AA41" s="33">
        <f>IF(M41='Valores mínimos'!M41,Puntaje!M41,('Valores mínimos'!M41/M41)*Puntaje!M41)</f>
        <v>0.17217630853994489</v>
      </c>
    </row>
    <row r="42" spans="1:27" s="12" customFormat="1">
      <c r="A42" s="49" t="s">
        <v>58</v>
      </c>
      <c r="B42" s="53">
        <v>145200</v>
      </c>
      <c r="C42" s="53">
        <v>5280</v>
      </c>
      <c r="D42" s="53">
        <v>237600</v>
      </c>
      <c r="E42" s="53">
        <v>356400</v>
      </c>
      <c r="F42" s="53">
        <v>5940</v>
      </c>
      <c r="G42" s="53">
        <v>237600</v>
      </c>
      <c r="H42" s="53">
        <v>409200</v>
      </c>
      <c r="I42" s="53">
        <v>5940</v>
      </c>
      <c r="J42" s="53">
        <v>250800</v>
      </c>
      <c r="K42" s="53">
        <v>501600</v>
      </c>
      <c r="L42" s="53">
        <v>5940</v>
      </c>
      <c r="M42" s="53">
        <v>290400</v>
      </c>
      <c r="N42" s="17"/>
      <c r="O42" s="49" t="s">
        <v>58</v>
      </c>
      <c r="P42" s="33">
        <f>IF(B42='Valores mínimos'!B42,Puntaje!B42,('Valores mínimos'!B42/B42)*Puntaje!B42)</f>
        <v>2</v>
      </c>
      <c r="Q42" s="33">
        <f>IF(C42='Valores mínimos'!C42,Puntaje!C42,('Valores mínimos'!C42/C42)*Puntaje!C42)</f>
        <v>0.18939393939393939</v>
      </c>
      <c r="R42" s="33">
        <f>IF(D42='Valores mínimos'!D42,Puntaje!D42,('Valores mínimos'!D42/D42)*Puntaje!D42)</f>
        <v>0.21043771043771045</v>
      </c>
      <c r="S42" s="33">
        <f>IF(E42='Valores mínimos'!E42,Puntaje!E42,('Valores mínimos'!E42/E42)*Puntaje!E42)</f>
        <v>2</v>
      </c>
      <c r="T42" s="33">
        <f>IF(F42='Valores mínimos'!F42,Puntaje!F42,('Valores mínimos'!F42/F42)*Puntaje!F42)</f>
        <v>0.25252525252525254</v>
      </c>
      <c r="U42" s="33">
        <f>IF(G42='Valores mínimos'!G42,Puntaje!G42,('Valores mínimos'!G42/G42)*Puntaje!G42)</f>
        <v>0.21043771043771045</v>
      </c>
      <c r="V42" s="33">
        <f>IF(H42='Valores mínimos'!H42,Puntaje!H42,('Valores mínimos'!H42/H42)*Puntaje!H42)</f>
        <v>2</v>
      </c>
      <c r="W42" s="33">
        <f>IF(I42='Valores mínimos'!I42,Puntaje!I42,('Valores mínimos'!I42/I42)*Puntaje!I42)</f>
        <v>0.33670033670033672</v>
      </c>
      <c r="X42" s="33">
        <f>IF(J42='Valores mínimos'!J42,Puntaje!J42,('Valores mínimos'!J42/J42)*Puntaje!J42)</f>
        <v>0.19936204146730463</v>
      </c>
      <c r="Y42" s="33">
        <f>IF(K42='Valores mínimos'!K42,Puntaje!K42,('Valores mínimos'!K42/K42)*Puntaje!K42)</f>
        <v>2</v>
      </c>
      <c r="Z42" s="33">
        <f>IF(L42='Valores mínimos'!L42,Puntaje!L42,('Valores mínimos'!L42/L42)*Puntaje!L42)</f>
        <v>0.4208754208754209</v>
      </c>
      <c r="AA42" s="33">
        <f>IF(M42='Valores mínimos'!M42,Puntaje!M42,('Valores mínimos'!M42/M42)*Puntaje!M42)</f>
        <v>0.17217630853994489</v>
      </c>
    </row>
    <row r="43" spans="1:27" s="12" customFormat="1">
      <c r="A43" s="49" t="s">
        <v>59</v>
      </c>
      <c r="B43" s="53">
        <v>171600</v>
      </c>
      <c r="C43" s="53">
        <v>5280</v>
      </c>
      <c r="D43" s="53">
        <v>237600</v>
      </c>
      <c r="E43" s="53">
        <v>382800</v>
      </c>
      <c r="F43" s="53">
        <v>5940</v>
      </c>
      <c r="G43" s="53">
        <v>237600</v>
      </c>
      <c r="H43" s="53">
        <v>448800</v>
      </c>
      <c r="I43" s="53">
        <v>5940</v>
      </c>
      <c r="J43" s="53">
        <v>250800</v>
      </c>
      <c r="K43" s="53">
        <v>528000</v>
      </c>
      <c r="L43" s="53">
        <v>5940</v>
      </c>
      <c r="M43" s="53">
        <v>290400</v>
      </c>
      <c r="N43" s="17"/>
      <c r="O43" s="49" t="s">
        <v>59</v>
      </c>
      <c r="P43" s="33">
        <f>IF(B43='Valores mínimos'!B43,Puntaje!B43,('Valores mínimos'!B43/B43)*Puntaje!B43)</f>
        <v>2</v>
      </c>
      <c r="Q43" s="33">
        <f>IF(C43='Valores mínimos'!C43,Puntaje!C43,('Valores mínimos'!C43/C43)*Puntaje!C43)</f>
        <v>0.18939393939393939</v>
      </c>
      <c r="R43" s="33">
        <f>IF(D43='Valores mínimos'!D43,Puntaje!D43,('Valores mínimos'!D43/D43)*Puntaje!D43)</f>
        <v>0.21043771043771045</v>
      </c>
      <c r="S43" s="33">
        <f>IF(E43='Valores mínimos'!E43,Puntaje!E43,('Valores mínimos'!E43/E43)*Puntaje!E43)</f>
        <v>2</v>
      </c>
      <c r="T43" s="33">
        <f>IF(F43='Valores mínimos'!F43,Puntaje!F43,('Valores mínimos'!F43/F43)*Puntaje!F43)</f>
        <v>0.25252525252525254</v>
      </c>
      <c r="U43" s="33">
        <f>IF(G43='Valores mínimos'!G43,Puntaje!G43,('Valores mínimos'!G43/G43)*Puntaje!G43)</f>
        <v>0.21043771043771045</v>
      </c>
      <c r="V43" s="33">
        <f>IF(H43='Valores mínimos'!H43,Puntaje!H43,('Valores mínimos'!H43/H43)*Puntaje!H43)</f>
        <v>2</v>
      </c>
      <c r="W43" s="33">
        <f>IF(I43='Valores mínimos'!I43,Puntaje!I43,('Valores mínimos'!I43/I43)*Puntaje!I43)</f>
        <v>0.33670033670033672</v>
      </c>
      <c r="X43" s="33">
        <f>IF(J43='Valores mínimos'!J43,Puntaje!J43,('Valores mínimos'!J43/J43)*Puntaje!J43)</f>
        <v>0.19936204146730463</v>
      </c>
      <c r="Y43" s="33">
        <f>IF(K43='Valores mínimos'!K43,Puntaje!K43,('Valores mínimos'!K43/K43)*Puntaje!K43)</f>
        <v>2</v>
      </c>
      <c r="Z43" s="33">
        <f>IF(L43='Valores mínimos'!L43,Puntaje!L43,('Valores mínimos'!L43/L43)*Puntaje!L43)</f>
        <v>0.4208754208754209</v>
      </c>
      <c r="AA43" s="33">
        <f>IF(M43='Valores mínimos'!M43,Puntaje!M43,('Valores mínimos'!M43/M43)*Puntaje!M43)</f>
        <v>0.17217630853994489</v>
      </c>
    </row>
    <row r="44" spans="1:27" s="12" customFormat="1">
      <c r="A44" s="49" t="s">
        <v>60</v>
      </c>
      <c r="B44" s="53">
        <v>211200</v>
      </c>
      <c r="C44" s="53">
        <v>5280</v>
      </c>
      <c r="D44" s="53">
        <v>237600</v>
      </c>
      <c r="E44" s="53">
        <v>488400</v>
      </c>
      <c r="F44" s="53">
        <v>5940</v>
      </c>
      <c r="G44" s="53">
        <v>237600</v>
      </c>
      <c r="H44" s="53">
        <v>554400</v>
      </c>
      <c r="I44" s="53">
        <v>5940</v>
      </c>
      <c r="J44" s="53">
        <v>250800</v>
      </c>
      <c r="K44" s="53">
        <v>660000</v>
      </c>
      <c r="L44" s="53">
        <v>5940</v>
      </c>
      <c r="M44" s="53">
        <v>290400</v>
      </c>
      <c r="N44" s="17"/>
      <c r="O44" s="49" t="s">
        <v>60</v>
      </c>
      <c r="P44" s="33">
        <f>IF(B44='Valores mínimos'!B44,Puntaje!B44,('Valores mínimos'!B44/B44)*Puntaje!B44)</f>
        <v>2</v>
      </c>
      <c r="Q44" s="33">
        <f>IF(C44='Valores mínimos'!C44,Puntaje!C44,('Valores mínimos'!C44/C44)*Puntaje!C44)</f>
        <v>0.18939393939393939</v>
      </c>
      <c r="R44" s="33">
        <f>IF(D44='Valores mínimos'!D44,Puntaje!D44,('Valores mínimos'!D44/D44)*Puntaje!D44)</f>
        <v>0.21043771043771045</v>
      </c>
      <c r="S44" s="33">
        <f>IF(E44='Valores mínimos'!E44,Puntaje!E44,('Valores mínimos'!E44/E44)*Puntaje!E44)</f>
        <v>1.638001638001638</v>
      </c>
      <c r="T44" s="33">
        <f>IF(F44='Valores mínimos'!F44,Puntaje!F44,('Valores mínimos'!F44/F44)*Puntaje!F44)</f>
        <v>0.25252525252525254</v>
      </c>
      <c r="U44" s="33">
        <f>IF(G44='Valores mínimos'!G44,Puntaje!G44,('Valores mínimos'!G44/G44)*Puntaje!G44)</f>
        <v>0.21043771043771045</v>
      </c>
      <c r="V44" s="33">
        <f>IF(H44='Valores mínimos'!H44,Puntaje!H44,('Valores mínimos'!H44/H44)*Puntaje!H44)</f>
        <v>2</v>
      </c>
      <c r="W44" s="33">
        <f>IF(I44='Valores mínimos'!I44,Puntaje!I44,('Valores mínimos'!I44/I44)*Puntaje!I44)</f>
        <v>0.33670033670033672</v>
      </c>
      <c r="X44" s="33">
        <f>IF(J44='Valores mínimos'!J44,Puntaje!J44,('Valores mínimos'!J44/J44)*Puntaje!J44)</f>
        <v>0.19936204146730463</v>
      </c>
      <c r="Y44" s="33">
        <f>IF(K44='Valores mínimos'!K44,Puntaje!K44,('Valores mínimos'!K44/K44)*Puntaje!K44)</f>
        <v>2</v>
      </c>
      <c r="Z44" s="33">
        <f>IF(L44='Valores mínimos'!L44,Puntaje!L44,('Valores mínimos'!L44/L44)*Puntaje!L44)</f>
        <v>0.4208754208754209</v>
      </c>
      <c r="AA44" s="33">
        <f>IF(M44='Valores mínimos'!M44,Puntaje!M44,('Valores mínimos'!M44/M44)*Puntaje!M44)</f>
        <v>0.17217630853994489</v>
      </c>
    </row>
    <row r="45" spans="1:27" s="12" customFormat="1">
      <c r="A45" s="49" t="s">
        <v>61</v>
      </c>
      <c r="B45" s="53">
        <v>237600</v>
      </c>
      <c r="C45" s="53">
        <v>5280</v>
      </c>
      <c r="D45" s="53">
        <v>237600</v>
      </c>
      <c r="E45" s="53">
        <v>554400</v>
      </c>
      <c r="F45" s="53">
        <v>5940</v>
      </c>
      <c r="G45" s="53">
        <v>237600</v>
      </c>
      <c r="H45" s="53">
        <v>620400</v>
      </c>
      <c r="I45" s="53">
        <v>5940</v>
      </c>
      <c r="J45" s="53">
        <v>250800</v>
      </c>
      <c r="K45" s="53">
        <v>778800</v>
      </c>
      <c r="L45" s="53">
        <v>5940</v>
      </c>
      <c r="M45" s="53">
        <v>290400</v>
      </c>
      <c r="N45" s="17"/>
      <c r="O45" s="49" t="s">
        <v>61</v>
      </c>
      <c r="P45" s="33">
        <f>IF(B45='Valores mínimos'!B45,Puntaje!B45,('Valores mínimos'!B45/B45)*Puntaje!B45)</f>
        <v>2</v>
      </c>
      <c r="Q45" s="33">
        <f>IF(C45='Valores mínimos'!C45,Puntaje!C45,('Valores mínimos'!C45/C45)*Puntaje!C45)</f>
        <v>0.18939393939393939</v>
      </c>
      <c r="R45" s="33">
        <f>IF(D45='Valores mínimos'!D45,Puntaje!D45,('Valores mínimos'!D45/D45)*Puntaje!D45)</f>
        <v>0.21043771043771045</v>
      </c>
      <c r="S45" s="33">
        <f>IF(E45='Valores mínimos'!E45,Puntaje!E45,('Valores mínimos'!E45/E45)*Puntaje!E45)</f>
        <v>1.4430014430014431</v>
      </c>
      <c r="T45" s="33">
        <f>IF(F45='Valores mínimos'!F45,Puntaje!F45,('Valores mínimos'!F45/F45)*Puntaje!F45)</f>
        <v>0.25252525252525254</v>
      </c>
      <c r="U45" s="33">
        <f>IF(G45='Valores mínimos'!G45,Puntaje!G45,('Valores mínimos'!G45/G45)*Puntaje!G45)</f>
        <v>0.21043771043771045</v>
      </c>
      <c r="V45" s="33">
        <f>IF(H45='Valores mínimos'!H45,Puntaje!H45,('Valores mínimos'!H45/H45)*Puntaje!H45)</f>
        <v>2</v>
      </c>
      <c r="W45" s="33">
        <f>IF(I45='Valores mínimos'!I45,Puntaje!I45,('Valores mínimos'!I45/I45)*Puntaje!I45)</f>
        <v>0.33670033670033672</v>
      </c>
      <c r="X45" s="33">
        <f>IF(J45='Valores mínimos'!J45,Puntaje!J45,('Valores mínimos'!J45/J45)*Puntaje!J45)</f>
        <v>0.19936204146730463</v>
      </c>
      <c r="Y45" s="33">
        <f>IF(K45='Valores mínimos'!K45,Puntaje!K45,('Valores mínimos'!K45/K45)*Puntaje!K45)</f>
        <v>2</v>
      </c>
      <c r="Z45" s="33">
        <f>IF(L45='Valores mínimos'!L45,Puntaje!L45,('Valores mínimos'!L45/L45)*Puntaje!L45)</f>
        <v>0.4208754208754209</v>
      </c>
      <c r="AA45" s="33">
        <f>IF(M45='Valores mínimos'!M45,Puntaje!M45,('Valores mínimos'!M45/M45)*Puntaje!M45)</f>
        <v>0.17217630853994489</v>
      </c>
    </row>
    <row r="46" spans="1:27" s="12" customFormat="1">
      <c r="A46" s="50" t="s">
        <v>62</v>
      </c>
      <c r="B46" s="53">
        <v>435600</v>
      </c>
      <c r="C46" s="53">
        <v>5280</v>
      </c>
      <c r="D46" s="53">
        <v>237600</v>
      </c>
      <c r="E46" s="53">
        <v>594000</v>
      </c>
      <c r="F46" s="53">
        <v>5940</v>
      </c>
      <c r="G46" s="53">
        <v>237600</v>
      </c>
      <c r="H46" s="53">
        <v>660000</v>
      </c>
      <c r="I46" s="53">
        <v>5940</v>
      </c>
      <c r="J46" s="53">
        <v>250800</v>
      </c>
      <c r="K46" s="53">
        <v>831600</v>
      </c>
      <c r="L46" s="53">
        <v>5940</v>
      </c>
      <c r="M46" s="53">
        <v>290400</v>
      </c>
      <c r="N46" s="17"/>
      <c r="O46" s="50" t="s">
        <v>62</v>
      </c>
      <c r="P46" s="33">
        <f>IF(B46='Valores mínimos'!B46,Puntaje!B46,('Valores mínimos'!B46/B46)*Puntaje!B46)</f>
        <v>3.2139577594123048</v>
      </c>
      <c r="Q46" s="33">
        <f>IF(C46='Valores mínimos'!C46,Puntaje!C46,('Valores mínimos'!C46/C46)*Puntaje!C46)</f>
        <v>0.18939393939393939</v>
      </c>
      <c r="R46" s="33">
        <f>IF(D46='Valores mínimos'!D46,Puntaje!D46,('Valores mínimos'!D46/D46)*Puntaje!D46)</f>
        <v>0.21043771043771045</v>
      </c>
      <c r="S46" s="33">
        <f>IF(E46='Valores mínimos'!E46,Puntaje!E46,('Valores mínimos'!E46/E46)*Puntaje!E46)</f>
        <v>2.6936026936026938</v>
      </c>
      <c r="T46" s="33">
        <f>IF(F46='Valores mínimos'!F46,Puntaje!F46,('Valores mínimos'!F46/F46)*Puntaje!F46)</f>
        <v>0.25252525252525254</v>
      </c>
      <c r="U46" s="33">
        <f>IF(G46='Valores mínimos'!G46,Puntaje!G46,('Valores mínimos'!G46/G46)*Puntaje!G46)</f>
        <v>0.21043771043771045</v>
      </c>
      <c r="V46" s="33">
        <f>IF(H46='Valores mínimos'!H46,Puntaje!H46,('Valores mínimos'!H46/H46)*Puntaje!H46)</f>
        <v>4</v>
      </c>
      <c r="W46" s="33">
        <f>IF(I46='Valores mínimos'!I46,Puntaje!I46,('Valores mínimos'!I46/I46)*Puntaje!I46)</f>
        <v>0.33670033670033672</v>
      </c>
      <c r="X46" s="33">
        <f>IF(J46='Valores mínimos'!J46,Puntaje!J46,('Valores mínimos'!J46/J46)*Puntaje!J46)</f>
        <v>0.19936204146730463</v>
      </c>
      <c r="Y46" s="33">
        <f>IF(K46='Valores mínimos'!K46,Puntaje!K46,('Valores mínimos'!K46/K46)*Puntaje!K46)</f>
        <v>4</v>
      </c>
      <c r="Z46" s="33">
        <f>IF(L46='Valores mínimos'!L46,Puntaje!L46,('Valores mínimos'!L46/L46)*Puntaje!L46)</f>
        <v>0.4208754208754209</v>
      </c>
      <c r="AA46" s="33">
        <f>IF(M46='Valores mínimos'!M46,Puntaje!M46,('Valores mínimos'!M46/M46)*Puntaje!M46)</f>
        <v>0.17217630853994489</v>
      </c>
    </row>
    <row r="47" spans="1:27" s="12" customFormat="1">
      <c r="A47" s="49" t="s">
        <v>63</v>
      </c>
      <c r="B47" s="53">
        <v>435600</v>
      </c>
      <c r="C47" s="53">
        <v>5280</v>
      </c>
      <c r="D47" s="53">
        <v>237600</v>
      </c>
      <c r="E47" s="53">
        <v>594000</v>
      </c>
      <c r="F47" s="53">
        <v>5940</v>
      </c>
      <c r="G47" s="53">
        <v>237600</v>
      </c>
      <c r="H47" s="53">
        <v>660000</v>
      </c>
      <c r="I47" s="53">
        <v>5940</v>
      </c>
      <c r="J47" s="53">
        <v>250800</v>
      </c>
      <c r="K47" s="53">
        <v>831600</v>
      </c>
      <c r="L47" s="53">
        <v>5940</v>
      </c>
      <c r="M47" s="53">
        <v>290400</v>
      </c>
      <c r="N47" s="17"/>
      <c r="O47" s="49" t="s">
        <v>63</v>
      </c>
      <c r="P47" s="33">
        <f>IF(B47='Valores mínimos'!B47,Puntaje!B47,('Valores mínimos'!B47/B47)*Puntaje!B47)</f>
        <v>1.6069788797061524</v>
      </c>
      <c r="Q47" s="33">
        <f>IF(C47='Valores mínimos'!C47,Puntaje!C47,('Valores mínimos'!C47/C47)*Puntaje!C47)</f>
        <v>0.18939393939393939</v>
      </c>
      <c r="R47" s="33">
        <f>IF(D47='Valores mínimos'!D47,Puntaje!D47,('Valores mínimos'!D47/D47)*Puntaje!D47)</f>
        <v>0.21043771043771045</v>
      </c>
      <c r="S47" s="33">
        <f>IF(E47='Valores mínimos'!E47,Puntaje!E47,('Valores mínimos'!E47/E47)*Puntaje!E47)</f>
        <v>1.3468013468013469</v>
      </c>
      <c r="T47" s="33">
        <f>IF(F47='Valores mínimos'!F47,Puntaje!F47,('Valores mínimos'!F47/F47)*Puntaje!F47)</f>
        <v>0.25252525252525254</v>
      </c>
      <c r="U47" s="33">
        <f>IF(G47='Valores mínimos'!G47,Puntaje!G47,('Valores mínimos'!G47/G47)*Puntaje!G47)</f>
        <v>0.21043771043771045</v>
      </c>
      <c r="V47" s="33">
        <f>IF(H47='Valores mínimos'!H47,Puntaje!H47,('Valores mínimos'!H47/H47)*Puntaje!H47)</f>
        <v>2</v>
      </c>
      <c r="W47" s="33">
        <f>IF(I47='Valores mínimos'!I47,Puntaje!I47,('Valores mínimos'!I47/I47)*Puntaje!I47)</f>
        <v>0.33670033670033672</v>
      </c>
      <c r="X47" s="33">
        <f>IF(J47='Valores mínimos'!J47,Puntaje!J47,('Valores mínimos'!J47/J47)*Puntaje!J47)</f>
        <v>0.19936204146730463</v>
      </c>
      <c r="Y47" s="33">
        <f>IF(K47='Valores mínimos'!K47,Puntaje!K47,('Valores mínimos'!K47/K47)*Puntaje!K47)</f>
        <v>2</v>
      </c>
      <c r="Z47" s="33">
        <f>IF(L47='Valores mínimos'!L47,Puntaje!L47,('Valores mínimos'!L47/L47)*Puntaje!L47)</f>
        <v>0.4208754208754209</v>
      </c>
      <c r="AA47" s="33">
        <f>IF(M47='Valores mínimos'!M47,Puntaje!M47,('Valores mínimos'!M47/M47)*Puntaje!M47)</f>
        <v>0.17217630853994489</v>
      </c>
    </row>
    <row r="48" spans="1:27" s="12" customFormat="1">
      <c r="A48" s="49" t="s">
        <v>64</v>
      </c>
      <c r="B48" s="53">
        <v>633600</v>
      </c>
      <c r="C48" s="53">
        <v>5280</v>
      </c>
      <c r="D48" s="53">
        <v>237600</v>
      </c>
      <c r="E48" s="53">
        <v>792000</v>
      </c>
      <c r="F48" s="53">
        <v>5940</v>
      </c>
      <c r="G48" s="53">
        <v>237600</v>
      </c>
      <c r="H48" s="53">
        <v>924000</v>
      </c>
      <c r="I48" s="53">
        <v>5940</v>
      </c>
      <c r="J48" s="53">
        <v>250800</v>
      </c>
      <c r="K48" s="53">
        <v>990000</v>
      </c>
      <c r="L48" s="53">
        <v>5940</v>
      </c>
      <c r="M48" s="53">
        <v>290400</v>
      </c>
      <c r="N48" s="17"/>
      <c r="O48" s="49" t="s">
        <v>64</v>
      </c>
      <c r="P48" s="33">
        <f>IF(B48='Valores mínimos'!B48,Puntaje!B48,('Valores mínimos'!B48/B48)*Puntaje!B48)</f>
        <v>1.1047979797979799</v>
      </c>
      <c r="Q48" s="33">
        <f>IF(C48='Valores mínimos'!C48,Puntaje!C48,('Valores mínimos'!C48/C48)*Puntaje!C48)</f>
        <v>0.18939393939393939</v>
      </c>
      <c r="R48" s="33">
        <f>IF(D48='Valores mínimos'!D48,Puntaje!D48,('Valores mínimos'!D48/D48)*Puntaje!D48)</f>
        <v>0.21043771043771045</v>
      </c>
      <c r="S48" s="33">
        <f>IF(E48='Valores mínimos'!E48,Puntaje!E48,('Valores mínimos'!E48/E48)*Puntaje!E48)</f>
        <v>1.5151515151515151</v>
      </c>
      <c r="T48" s="33">
        <f>IF(F48='Valores mínimos'!F48,Puntaje!F48,('Valores mínimos'!F48/F48)*Puntaje!F48)</f>
        <v>0.25252525252525254</v>
      </c>
      <c r="U48" s="33">
        <f>IF(G48='Valores mínimos'!G48,Puntaje!G48,('Valores mínimos'!G48/G48)*Puntaje!G48)</f>
        <v>0.21043771043771045</v>
      </c>
      <c r="V48" s="33">
        <f>IF(H48='Valores mínimos'!H48,Puntaje!H48,('Valores mínimos'!H48/H48)*Puntaje!H48)</f>
        <v>1.5151515151515151</v>
      </c>
      <c r="W48" s="33">
        <f>IF(I48='Valores mínimos'!I48,Puntaje!I48,('Valores mínimos'!I48/I48)*Puntaje!I48)</f>
        <v>0.33670033670033672</v>
      </c>
      <c r="X48" s="33">
        <f>IF(J48='Valores mínimos'!J48,Puntaje!J48,('Valores mínimos'!J48/J48)*Puntaje!J48)</f>
        <v>0.19936204146730463</v>
      </c>
      <c r="Y48" s="33">
        <f>IF(K48='Valores mínimos'!K48,Puntaje!K48,('Valores mínimos'!K48/K48)*Puntaje!K48)</f>
        <v>1.8181818181818181</v>
      </c>
      <c r="Z48" s="33">
        <f>IF(L48='Valores mínimos'!L48,Puntaje!L48,('Valores mínimos'!L48/L48)*Puntaje!L48)</f>
        <v>0.4208754208754209</v>
      </c>
      <c r="AA48" s="33">
        <f>IF(M48='Valores mínimos'!M48,Puntaje!M48,('Valores mínimos'!M48/M48)*Puntaje!M48)</f>
        <v>0.17217630853994489</v>
      </c>
    </row>
    <row r="49" spans="1:43" s="12" customFormat="1">
      <c r="A49" s="50" t="s">
        <v>65</v>
      </c>
      <c r="B49" s="53">
        <v>462000</v>
      </c>
      <c r="C49" s="53">
        <v>5280</v>
      </c>
      <c r="D49" s="53">
        <v>237600</v>
      </c>
      <c r="E49" s="53">
        <v>646800</v>
      </c>
      <c r="F49" s="53">
        <v>5940</v>
      </c>
      <c r="G49" s="53">
        <v>237600</v>
      </c>
      <c r="H49" s="53">
        <v>726000</v>
      </c>
      <c r="I49" s="53">
        <v>5940</v>
      </c>
      <c r="J49" s="53">
        <v>250800</v>
      </c>
      <c r="K49" s="53">
        <v>910800</v>
      </c>
      <c r="L49" s="53">
        <v>5940</v>
      </c>
      <c r="M49" s="53">
        <v>290400</v>
      </c>
      <c r="N49" s="17"/>
      <c r="O49" s="50" t="s">
        <v>65</v>
      </c>
      <c r="P49" s="33">
        <f>IF(B49='Valores mínimos'!B49,Puntaje!B49,('Valores mínimos'!B49/B49)*Puntaje!B49)</f>
        <v>1.5151515151515151</v>
      </c>
      <c r="Q49" s="33">
        <f>IF(C49='Valores mínimos'!C49,Puntaje!C49,('Valores mínimos'!C49/C49)*Puntaje!C49)</f>
        <v>0.18939393939393939</v>
      </c>
      <c r="R49" s="33">
        <f>IF(D49='Valores mínimos'!D49,Puntaje!D49,('Valores mínimos'!D49/D49)*Puntaje!D49)</f>
        <v>0.21043771043771045</v>
      </c>
      <c r="S49" s="33">
        <f>IF(E49='Valores mínimos'!E49,Puntaje!E49,('Valores mínimos'!E49/E49)*Puntaje!E49)</f>
        <v>1.8552875695732838</v>
      </c>
      <c r="T49" s="33">
        <f>IF(F49='Valores mínimos'!F49,Puntaje!F49,('Valores mínimos'!F49/F49)*Puntaje!F49)</f>
        <v>0.25252525252525254</v>
      </c>
      <c r="U49" s="33">
        <f>IF(G49='Valores mínimos'!G49,Puntaje!G49,('Valores mínimos'!G49/G49)*Puntaje!G49)</f>
        <v>0.21043771043771045</v>
      </c>
      <c r="V49" s="33">
        <f>IF(H49='Valores mínimos'!H49,Puntaje!H49,('Valores mínimos'!H49/H49)*Puntaje!H49)</f>
        <v>2</v>
      </c>
      <c r="W49" s="33">
        <f>IF(I49='Valores mínimos'!I49,Puntaje!I49,('Valores mínimos'!I49/I49)*Puntaje!I49)</f>
        <v>0.33670033670033672</v>
      </c>
      <c r="X49" s="33">
        <f>IF(J49='Valores mínimos'!J49,Puntaje!J49,('Valores mínimos'!J49/J49)*Puntaje!J49)</f>
        <v>0.19936204146730463</v>
      </c>
      <c r="Y49" s="33">
        <f>IF(K49='Valores mínimos'!K49,Puntaje!K49,('Valores mínimos'!K49/K49)*Puntaje!K49)</f>
        <v>2</v>
      </c>
      <c r="Z49" s="33">
        <f>IF(L49='Valores mínimos'!L49,Puntaje!L49,('Valores mínimos'!L49/L49)*Puntaje!L49)</f>
        <v>0.4208754208754209</v>
      </c>
      <c r="AA49" s="33">
        <f>IF(M49='Valores mínimos'!M49,Puntaje!M49,('Valores mínimos'!M49/M49)*Puntaje!M49)</f>
        <v>0.17217630853994489</v>
      </c>
    </row>
    <row r="50" spans="1:43" s="12" customFormat="1">
      <c r="A50" s="49" t="s">
        <v>66</v>
      </c>
      <c r="B50" s="53">
        <v>554400</v>
      </c>
      <c r="C50" s="53">
        <v>5280</v>
      </c>
      <c r="D50" s="53">
        <v>237600</v>
      </c>
      <c r="E50" s="53">
        <v>778800</v>
      </c>
      <c r="F50" s="53">
        <v>5940</v>
      </c>
      <c r="G50" s="53">
        <v>237600</v>
      </c>
      <c r="H50" s="53">
        <v>884400</v>
      </c>
      <c r="I50" s="53">
        <v>5940</v>
      </c>
      <c r="J50" s="53">
        <v>250800</v>
      </c>
      <c r="K50" s="53">
        <v>1056000</v>
      </c>
      <c r="L50" s="53">
        <v>5940</v>
      </c>
      <c r="M50" s="53">
        <v>290400</v>
      </c>
      <c r="N50" s="17"/>
      <c r="O50" s="49" t="s">
        <v>66</v>
      </c>
      <c r="P50" s="33">
        <f>IF(B50='Valores mínimos'!B50,Puntaje!B50,('Valores mínimos'!B50/B50)*Puntaje!B50)</f>
        <v>1.4430014430014431</v>
      </c>
      <c r="Q50" s="33">
        <f>IF(C50='Valores mínimos'!C50,Puntaje!C50,('Valores mínimos'!C50/C50)*Puntaje!C50)</f>
        <v>0.18939393939393939</v>
      </c>
      <c r="R50" s="33">
        <f>IF(D50='Valores mínimos'!D50,Puntaje!D50,('Valores mínimos'!D50/D50)*Puntaje!D50)</f>
        <v>0.21043771043771045</v>
      </c>
      <c r="S50" s="33">
        <f>IF(E50='Valores mínimos'!E50,Puntaje!E50,('Valores mínimos'!E50/E50)*Puntaje!E50)</f>
        <v>1.5408320493066257</v>
      </c>
      <c r="T50" s="33">
        <f>IF(F50='Valores mínimos'!F50,Puntaje!F50,('Valores mínimos'!F50/F50)*Puntaje!F50)</f>
        <v>0.25252525252525254</v>
      </c>
      <c r="U50" s="33">
        <f>IF(G50='Valores mínimos'!G50,Puntaje!G50,('Valores mínimos'!G50/G50)*Puntaje!G50)</f>
        <v>0.21043771043771045</v>
      </c>
      <c r="V50" s="33">
        <f>IF(H50='Valores mínimos'!H50,Puntaje!H50,('Valores mínimos'!H50/H50)*Puntaje!H50)</f>
        <v>1.8091361374943464</v>
      </c>
      <c r="W50" s="33">
        <f>IF(I50='Valores mínimos'!I50,Puntaje!I50,('Valores mínimos'!I50/I50)*Puntaje!I50)</f>
        <v>0.33670033670033672</v>
      </c>
      <c r="X50" s="33">
        <f>IF(J50='Valores mínimos'!J50,Puntaje!J50,('Valores mínimos'!J50/J50)*Puntaje!J50)</f>
        <v>0.19936204146730463</v>
      </c>
      <c r="Y50" s="33">
        <f>IF(K50='Valores mínimos'!K50,Puntaje!K50,('Valores mínimos'!K50/K50)*Puntaje!K50)</f>
        <v>2</v>
      </c>
      <c r="Z50" s="33">
        <f>IF(L50='Valores mínimos'!L50,Puntaje!L50,('Valores mínimos'!L50/L50)*Puntaje!L50)</f>
        <v>0.4208754208754209</v>
      </c>
      <c r="AA50" s="33">
        <f>IF(M50='Valores mínimos'!M50,Puntaje!M50,('Valores mínimos'!M50/M50)*Puntaje!M50)</f>
        <v>0.17217630853994489</v>
      </c>
    </row>
    <row r="51" spans="1:43" s="12" customFormat="1">
      <c r="A51" s="49" t="s">
        <v>67</v>
      </c>
      <c r="B51" s="53">
        <v>580800</v>
      </c>
      <c r="C51" s="53">
        <v>5280</v>
      </c>
      <c r="D51" s="53">
        <v>237600</v>
      </c>
      <c r="E51" s="53">
        <v>858000</v>
      </c>
      <c r="F51" s="53">
        <v>5940</v>
      </c>
      <c r="G51" s="53">
        <v>237600</v>
      </c>
      <c r="H51" s="53">
        <v>976800</v>
      </c>
      <c r="I51" s="53">
        <v>5940</v>
      </c>
      <c r="J51" s="53">
        <v>250800</v>
      </c>
      <c r="K51" s="53">
        <v>1161600</v>
      </c>
      <c r="L51" s="53">
        <v>5940</v>
      </c>
      <c r="M51" s="53">
        <v>290400</v>
      </c>
      <c r="N51" s="17"/>
      <c r="O51" s="49" t="s">
        <v>67</v>
      </c>
      <c r="P51" s="33">
        <f>IF(B51='Valores mínimos'!B51,Puntaje!B51,('Valores mínimos'!B51/B51)*Puntaje!B51)</f>
        <v>1.3774104683195592</v>
      </c>
      <c r="Q51" s="33">
        <f>IF(C51='Valores mínimos'!C51,Puntaje!C51,('Valores mínimos'!C51/C51)*Puntaje!C51)</f>
        <v>0.18939393939393939</v>
      </c>
      <c r="R51" s="33">
        <f>IF(D51='Valores mínimos'!D51,Puntaje!D51,('Valores mínimos'!D51/D51)*Puntaje!D51)</f>
        <v>0.21043771043771045</v>
      </c>
      <c r="S51" s="33">
        <f>IF(E51='Valores mínimos'!E51,Puntaje!E51,('Valores mínimos'!E51/E51)*Puntaje!E51)</f>
        <v>1.3986013986013985</v>
      </c>
      <c r="T51" s="33">
        <f>IF(F51='Valores mínimos'!F51,Puntaje!F51,('Valores mínimos'!F51/F51)*Puntaje!F51)</f>
        <v>0.25252525252525254</v>
      </c>
      <c r="U51" s="33">
        <f>IF(G51='Valores mínimos'!G51,Puntaje!G51,('Valores mínimos'!G51/G51)*Puntaje!G51)</f>
        <v>0.21043771043771045</v>
      </c>
      <c r="V51" s="33">
        <f>IF(H51='Valores mínimos'!H51,Puntaje!H51,('Valores mínimos'!H51/H51)*Puntaje!H51)</f>
        <v>1.638001638001638</v>
      </c>
      <c r="W51" s="33">
        <f>IF(I51='Valores mínimos'!I51,Puntaje!I51,('Valores mínimos'!I51/I51)*Puntaje!I51)</f>
        <v>0.33670033670033672</v>
      </c>
      <c r="X51" s="33">
        <f>IF(J51='Valores mínimos'!J51,Puntaje!J51,('Valores mínimos'!J51/J51)*Puntaje!J51)</f>
        <v>0.19936204146730463</v>
      </c>
      <c r="Y51" s="33">
        <f>IF(K51='Valores mínimos'!K51,Puntaje!K51,('Valores mínimos'!K51/K51)*Puntaje!K51)</f>
        <v>2</v>
      </c>
      <c r="Z51" s="33">
        <f>IF(L51='Valores mínimos'!L51,Puntaje!L51,('Valores mínimos'!L51/L51)*Puntaje!L51)</f>
        <v>0.4208754208754209</v>
      </c>
      <c r="AA51" s="33">
        <f>IF(M51='Valores mínimos'!M51,Puntaje!M51,('Valores mínimos'!M51/M51)*Puntaje!M51)</f>
        <v>0.17217630853994489</v>
      </c>
    </row>
    <row r="52" spans="1:43" s="12" customFormat="1">
      <c r="A52" s="49" t="s">
        <v>68</v>
      </c>
      <c r="B52" s="53">
        <v>594000</v>
      </c>
      <c r="C52" s="53">
        <v>5280</v>
      </c>
      <c r="D52" s="53">
        <v>237600</v>
      </c>
      <c r="E52" s="53">
        <v>884400</v>
      </c>
      <c r="F52" s="53">
        <v>5940</v>
      </c>
      <c r="G52" s="53">
        <v>237600</v>
      </c>
      <c r="H52" s="53">
        <v>1003200</v>
      </c>
      <c r="I52" s="53">
        <v>5940</v>
      </c>
      <c r="J52" s="53">
        <v>250800</v>
      </c>
      <c r="K52" s="53">
        <v>1188000</v>
      </c>
      <c r="L52" s="53">
        <v>5940</v>
      </c>
      <c r="M52" s="53">
        <v>290400</v>
      </c>
      <c r="N52" s="17"/>
      <c r="O52" s="49" t="s">
        <v>68</v>
      </c>
      <c r="P52" s="33">
        <f>IF(B52='Valores mínimos'!B52,Puntaje!B52,('Valores mínimos'!B52/B52)*Puntaje!B52)</f>
        <v>2.6936026936026938</v>
      </c>
      <c r="Q52" s="33">
        <f>IF(C52='Valores mínimos'!C52,Puntaje!C52,('Valores mínimos'!C52/C52)*Puntaje!C52)</f>
        <v>0.18939393939393939</v>
      </c>
      <c r="R52" s="33">
        <f>IF(D52='Valores mínimos'!D52,Puntaje!D52,('Valores mínimos'!D52/D52)*Puntaje!D52)</f>
        <v>0.21043771043771045</v>
      </c>
      <c r="S52" s="33">
        <f>IF(E52='Valores mínimos'!E52,Puntaje!E52,('Valores mínimos'!E52/E52)*Puntaje!E52)</f>
        <v>2.7137042062415198</v>
      </c>
      <c r="T52" s="33">
        <f>IF(F52='Valores mínimos'!F52,Puntaje!F52,('Valores mínimos'!F52/F52)*Puntaje!F52)</f>
        <v>0.25252525252525254</v>
      </c>
      <c r="U52" s="33">
        <f>IF(G52='Valores mínimos'!G52,Puntaje!G52,('Valores mínimos'!G52/G52)*Puntaje!G52)</f>
        <v>0.21043771043771045</v>
      </c>
      <c r="V52" s="33">
        <f>IF(H52='Valores mínimos'!H52,Puntaje!H52,('Valores mínimos'!H52/H52)*Puntaje!H52)</f>
        <v>3.1897926634768741</v>
      </c>
      <c r="W52" s="33">
        <f>IF(I52='Valores mínimos'!I52,Puntaje!I52,('Valores mínimos'!I52/I52)*Puntaje!I52)</f>
        <v>0.33670033670033672</v>
      </c>
      <c r="X52" s="33">
        <f>IF(J52='Valores mínimos'!J52,Puntaje!J52,('Valores mínimos'!J52/J52)*Puntaje!J52)</f>
        <v>0.19936204146730463</v>
      </c>
      <c r="Y52" s="33">
        <f>IF(K52='Valores mínimos'!K52,Puntaje!K52,('Valores mínimos'!K52/K52)*Puntaje!K52)</f>
        <v>4</v>
      </c>
      <c r="Z52" s="33">
        <f>IF(L52='Valores mínimos'!L52,Puntaje!L52,('Valores mínimos'!L52/L52)*Puntaje!L52)</f>
        <v>0.4208754208754209</v>
      </c>
      <c r="AA52" s="33">
        <f>IF(M52='Valores mínimos'!M52,Puntaje!M52,('Valores mínimos'!M52/M52)*Puntaje!M52)</f>
        <v>0.17217630853994489</v>
      </c>
    </row>
    <row r="53" spans="1:43" s="12" customFormat="1">
      <c r="A53" s="49" t="s">
        <v>69</v>
      </c>
      <c r="B53" s="53">
        <v>633600</v>
      </c>
      <c r="C53" s="53">
        <v>5280</v>
      </c>
      <c r="D53" s="53">
        <v>237600</v>
      </c>
      <c r="E53" s="53">
        <v>963600</v>
      </c>
      <c r="F53" s="53">
        <v>5940</v>
      </c>
      <c r="G53" s="53">
        <v>237600</v>
      </c>
      <c r="H53" s="53">
        <v>1082400</v>
      </c>
      <c r="I53" s="53">
        <v>5940</v>
      </c>
      <c r="J53" s="53">
        <v>250800</v>
      </c>
      <c r="K53" s="53">
        <v>1280400</v>
      </c>
      <c r="L53" s="53">
        <v>5940</v>
      </c>
      <c r="M53" s="53">
        <v>290400</v>
      </c>
      <c r="N53" s="17"/>
      <c r="O53" s="49" t="s">
        <v>69</v>
      </c>
      <c r="P53" s="33">
        <f>IF(B53='Valores mínimos'!B53,Puntaje!B53,('Valores mínimos'!B53/B53)*Puntaje!B53)</f>
        <v>1.2626262626262625</v>
      </c>
      <c r="Q53" s="33">
        <f>IF(C53='Valores mínimos'!C53,Puntaje!C53,('Valores mínimos'!C53/C53)*Puntaje!C53)</f>
        <v>0.18939393939393939</v>
      </c>
      <c r="R53" s="33">
        <f>IF(D53='Valores mínimos'!D53,Puntaje!D53,('Valores mínimos'!D53/D53)*Puntaje!D53)</f>
        <v>0.21043771043771045</v>
      </c>
      <c r="S53" s="33">
        <f>IF(E53='Valores mínimos'!E53,Puntaje!E53,('Valores mínimos'!E53/E53)*Puntaje!E53)</f>
        <v>1.2453300124533002</v>
      </c>
      <c r="T53" s="33">
        <f>IF(F53='Valores mínimos'!F53,Puntaje!F53,('Valores mínimos'!F53/F53)*Puntaje!F53)</f>
        <v>0.25252525252525254</v>
      </c>
      <c r="U53" s="33">
        <f>IF(G53='Valores mínimos'!G53,Puntaje!G53,('Valores mínimos'!G53/G53)*Puntaje!G53)</f>
        <v>0.21043771043771045</v>
      </c>
      <c r="V53" s="33">
        <f>IF(H53='Valores mínimos'!H53,Puntaje!H53,('Valores mínimos'!H53/H53)*Puntaje!H53)</f>
        <v>1.4781966001478197</v>
      </c>
      <c r="W53" s="33">
        <f>IF(I53='Valores mínimos'!I53,Puntaje!I53,('Valores mínimos'!I53/I53)*Puntaje!I53)</f>
        <v>0.33670033670033672</v>
      </c>
      <c r="X53" s="33">
        <f>IF(J53='Valores mínimos'!J53,Puntaje!J53,('Valores mínimos'!J53/J53)*Puntaje!J53)</f>
        <v>0.19936204146730463</v>
      </c>
      <c r="Y53" s="33">
        <f>IF(K53='Valores mínimos'!K53,Puntaje!K53,('Valores mínimos'!K53/K53)*Puntaje!K53)</f>
        <v>1.8744142455482662</v>
      </c>
      <c r="Z53" s="33">
        <f>IF(L53='Valores mínimos'!L53,Puntaje!L53,('Valores mínimos'!L53/L53)*Puntaje!L53)</f>
        <v>0.4208754208754209</v>
      </c>
      <c r="AA53" s="33">
        <f>IF(M53='Valores mínimos'!M53,Puntaje!M53,('Valores mínimos'!M53/M53)*Puntaje!M53)</f>
        <v>0.17217630853994489</v>
      </c>
    </row>
    <row r="54" spans="1:43" s="12" customFormat="1">
      <c r="A54" s="49" t="s">
        <v>70</v>
      </c>
      <c r="B54" s="53">
        <v>792000</v>
      </c>
      <c r="C54" s="53">
        <v>5280</v>
      </c>
      <c r="D54" s="53">
        <v>237600</v>
      </c>
      <c r="E54" s="53">
        <v>1161600</v>
      </c>
      <c r="F54" s="53">
        <v>5940</v>
      </c>
      <c r="G54" s="53">
        <v>237600</v>
      </c>
      <c r="H54" s="53">
        <v>1518000</v>
      </c>
      <c r="I54" s="53">
        <v>5940</v>
      </c>
      <c r="J54" s="53">
        <v>250800</v>
      </c>
      <c r="K54" s="53">
        <v>1584000</v>
      </c>
      <c r="L54" s="53">
        <v>5940</v>
      </c>
      <c r="M54" s="53">
        <v>290400</v>
      </c>
      <c r="N54" s="17"/>
      <c r="O54" s="49" t="s">
        <v>70</v>
      </c>
      <c r="P54" s="33">
        <f>IF(B54='Valores mínimos'!B54,Puntaje!B54,('Valores mínimos'!B54/B54)*Puntaje!B54)</f>
        <v>1.0101010101010102</v>
      </c>
      <c r="Q54" s="33">
        <f>IF(C54='Valores mínimos'!C54,Puntaje!C54,('Valores mínimos'!C54/C54)*Puntaje!C54)</f>
        <v>0.18939393939393939</v>
      </c>
      <c r="R54" s="33">
        <f>IF(D54='Valores mínimos'!D54,Puntaje!D54,('Valores mínimos'!D54/D54)*Puntaje!D54)</f>
        <v>0.21043771043771045</v>
      </c>
      <c r="S54" s="33">
        <f>IF(E54='Valores mínimos'!E54,Puntaje!E54,('Valores mínimos'!E54/E54)*Puntaje!E54)</f>
        <v>1.0330578512396693</v>
      </c>
      <c r="T54" s="33">
        <f>IF(F54='Valores mínimos'!F54,Puntaje!F54,('Valores mínimos'!F54/F54)*Puntaje!F54)</f>
        <v>0.25252525252525254</v>
      </c>
      <c r="U54" s="33">
        <f>IF(G54='Valores mínimos'!G54,Puntaje!G54,('Valores mínimos'!G54/G54)*Puntaje!G54)</f>
        <v>0.21043771043771045</v>
      </c>
      <c r="V54" s="33">
        <f>IF(H54='Valores mínimos'!H54,Puntaje!H54,('Valores mínimos'!H54/H54)*Puntaje!H54)</f>
        <v>1.0540184453227932</v>
      </c>
      <c r="W54" s="33">
        <f>IF(I54='Valores mínimos'!I54,Puntaje!I54,('Valores mínimos'!I54/I54)*Puntaje!I54)</f>
        <v>0.33670033670033672</v>
      </c>
      <c r="X54" s="33">
        <f>IF(J54='Valores mínimos'!J54,Puntaje!J54,('Valores mínimos'!J54/J54)*Puntaje!J54)</f>
        <v>0.19936204146730463</v>
      </c>
      <c r="Y54" s="33">
        <f>IF(K54='Valores mínimos'!K54,Puntaje!K54,('Valores mínimos'!K54/K54)*Puntaje!K54)</f>
        <v>1.5151515151515151</v>
      </c>
      <c r="Z54" s="33">
        <f>IF(L54='Valores mínimos'!L54,Puntaje!L54,('Valores mínimos'!L54/L54)*Puntaje!L54)</f>
        <v>0.4208754208754209</v>
      </c>
      <c r="AA54" s="33">
        <f>IF(M54='Valores mínimos'!M54,Puntaje!M54,('Valores mínimos'!M54/M54)*Puntaje!M54)</f>
        <v>0.17217630853994489</v>
      </c>
    </row>
    <row r="55" spans="1:43" s="12" customFormat="1">
      <c r="A55" s="49" t="s">
        <v>71</v>
      </c>
      <c r="B55" s="53">
        <v>792000</v>
      </c>
      <c r="C55" s="53">
        <v>5280</v>
      </c>
      <c r="D55" s="53">
        <v>237600</v>
      </c>
      <c r="E55" s="53">
        <v>1161600</v>
      </c>
      <c r="F55" s="53">
        <v>5940</v>
      </c>
      <c r="G55" s="53">
        <v>237600</v>
      </c>
      <c r="H55" s="53">
        <v>1518000</v>
      </c>
      <c r="I55" s="53">
        <v>5940</v>
      </c>
      <c r="J55" s="53">
        <v>250800</v>
      </c>
      <c r="K55" s="53">
        <v>1584000</v>
      </c>
      <c r="L55" s="53">
        <v>5940</v>
      </c>
      <c r="M55" s="53">
        <v>290400</v>
      </c>
      <c r="N55" s="17"/>
      <c r="O55" s="49" t="s">
        <v>71</v>
      </c>
      <c r="P55" s="33">
        <f>IF(B55='Valores mínimos'!B55,Puntaje!B55,('Valores mínimos'!B55/B55)*Puntaje!B55)</f>
        <v>2.2727272727272729</v>
      </c>
      <c r="Q55" s="33">
        <f>IF(C55='Valores mínimos'!C55,Puntaje!C55,('Valores mínimos'!C55/C55)*Puntaje!C55)</f>
        <v>0.18939393939393939</v>
      </c>
      <c r="R55" s="33">
        <f>IF(D55='Valores mínimos'!D55,Puntaje!D55,('Valores mínimos'!D55/D55)*Puntaje!D55)</f>
        <v>0.21043771043771045</v>
      </c>
      <c r="S55" s="33">
        <f>IF(E55='Valores mínimos'!E55,Puntaje!E55,('Valores mínimos'!E55/E55)*Puntaje!E55)</f>
        <v>2.0661157024793386</v>
      </c>
      <c r="T55" s="33">
        <f>IF(F55='Valores mínimos'!F55,Puntaje!F55,('Valores mínimos'!F55/F55)*Puntaje!F55)</f>
        <v>0.25252525252525254</v>
      </c>
      <c r="U55" s="33">
        <f>IF(G55='Valores mínimos'!G55,Puntaje!G55,('Valores mínimos'!G55/G55)*Puntaje!G55)</f>
        <v>0.21043771043771045</v>
      </c>
      <c r="V55" s="33">
        <f>IF(H55='Valores mínimos'!H55,Puntaje!H55,('Valores mínimos'!H55/H55)*Puntaje!H55)</f>
        <v>2.1080368906455864</v>
      </c>
      <c r="W55" s="33">
        <f>IF(I55='Valores mínimos'!I55,Puntaje!I55,('Valores mínimos'!I55/I55)*Puntaje!I55)</f>
        <v>0.33670033670033672</v>
      </c>
      <c r="X55" s="33">
        <f>IF(J55='Valores mínimos'!J55,Puntaje!J55,('Valores mínimos'!J55/J55)*Puntaje!J55)</f>
        <v>0.19936204146730463</v>
      </c>
      <c r="Y55" s="33">
        <f>IF(K55='Valores mínimos'!K55,Puntaje!K55,('Valores mínimos'!K55/K55)*Puntaje!K55)</f>
        <v>3.0303030303030303</v>
      </c>
      <c r="Z55" s="33">
        <f>IF(L55='Valores mínimos'!L55,Puntaje!L55,('Valores mínimos'!L55/L55)*Puntaje!L55)</f>
        <v>0.4208754208754209</v>
      </c>
      <c r="AA55" s="33">
        <f>IF(M55='Valores mínimos'!M55,Puntaje!M55,('Valores mínimos'!M55/M55)*Puntaje!M55)</f>
        <v>0.17217630853994489</v>
      </c>
    </row>
    <row r="56" spans="1:43" s="12" customForma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row>
    <row r="57" spans="1:43" s="32" customFormat="1" ht="12" customHeight="1">
      <c r="A57" s="96" t="s">
        <v>72</v>
      </c>
      <c r="B57" s="97"/>
      <c r="C57" s="97"/>
      <c r="D57" s="97"/>
      <c r="E57" s="97"/>
      <c r="F57" s="97"/>
      <c r="G57" s="97"/>
      <c r="H57" s="97"/>
      <c r="I57" s="97"/>
      <c r="J57" s="97"/>
      <c r="K57" s="97"/>
      <c r="L57" s="97"/>
      <c r="M57" s="98"/>
      <c r="N57" s="15"/>
      <c r="O57" s="96" t="s">
        <v>72</v>
      </c>
      <c r="P57" s="97"/>
      <c r="Q57" s="97"/>
      <c r="R57" s="97"/>
      <c r="S57" s="97"/>
      <c r="T57" s="97"/>
      <c r="U57" s="97"/>
      <c r="V57" s="97"/>
      <c r="W57" s="97"/>
      <c r="X57" s="97"/>
      <c r="Y57" s="97"/>
      <c r="Z57" s="97"/>
      <c r="AA57" s="98"/>
      <c r="AB57" s="12"/>
      <c r="AC57" s="12"/>
      <c r="AD57" s="12"/>
      <c r="AE57" s="12"/>
      <c r="AF57" s="12"/>
      <c r="AG57" s="12"/>
      <c r="AH57" s="12"/>
      <c r="AI57" s="12"/>
      <c r="AJ57" s="12"/>
      <c r="AK57" s="12"/>
      <c r="AL57" s="12"/>
      <c r="AM57" s="12"/>
      <c r="AN57" s="12"/>
      <c r="AO57" s="12"/>
      <c r="AP57" s="12"/>
      <c r="AQ57" s="12"/>
    </row>
    <row r="58" spans="1:43" s="22" customFormat="1" ht="12" customHeight="1">
      <c r="A58" s="9" t="s">
        <v>19</v>
      </c>
      <c r="B58" s="94" t="s">
        <v>20</v>
      </c>
      <c r="C58" s="94"/>
      <c r="D58" s="94"/>
      <c r="E58" s="83" t="s">
        <v>21</v>
      </c>
      <c r="F58" s="84"/>
      <c r="G58" s="85"/>
      <c r="H58" s="83" t="s">
        <v>22</v>
      </c>
      <c r="I58" s="84"/>
      <c r="J58" s="85"/>
      <c r="K58" s="83" t="s">
        <v>23</v>
      </c>
      <c r="L58" s="84"/>
      <c r="M58" s="85"/>
      <c r="N58" s="15"/>
      <c r="O58" s="9" t="s">
        <v>19</v>
      </c>
      <c r="P58" s="94" t="s">
        <v>20</v>
      </c>
      <c r="Q58" s="94"/>
      <c r="R58" s="94"/>
      <c r="S58" s="83" t="s">
        <v>21</v>
      </c>
      <c r="T58" s="84"/>
      <c r="U58" s="85"/>
      <c r="V58" s="83" t="s">
        <v>22</v>
      </c>
      <c r="W58" s="84"/>
      <c r="X58" s="85"/>
      <c r="Y58" s="83" t="s">
        <v>23</v>
      </c>
      <c r="Z58" s="84"/>
      <c r="AA58" s="85"/>
      <c r="AB58" s="21"/>
      <c r="AC58" s="21"/>
      <c r="AD58" s="21"/>
      <c r="AE58" s="21"/>
      <c r="AF58" s="21"/>
      <c r="AG58" s="21"/>
      <c r="AH58" s="21"/>
      <c r="AI58" s="21"/>
      <c r="AJ58" s="21"/>
      <c r="AK58" s="21"/>
      <c r="AL58" s="21"/>
      <c r="AM58" s="21"/>
      <c r="AN58" s="21"/>
      <c r="AO58" s="21"/>
      <c r="AP58" s="21"/>
      <c r="AQ58" s="21"/>
    </row>
    <row r="59" spans="1:43" s="32" customFormat="1">
      <c r="A59" s="9" t="s">
        <v>24</v>
      </c>
      <c r="B59" s="90" t="s">
        <v>25</v>
      </c>
      <c r="C59" s="86" t="s">
        <v>26</v>
      </c>
      <c r="D59" s="88" t="s">
        <v>27</v>
      </c>
      <c r="E59" s="90" t="s">
        <v>25</v>
      </c>
      <c r="F59" s="86" t="s">
        <v>26</v>
      </c>
      <c r="G59" s="88" t="s">
        <v>27</v>
      </c>
      <c r="H59" s="90" t="s">
        <v>25</v>
      </c>
      <c r="I59" s="86" t="s">
        <v>26</v>
      </c>
      <c r="J59" s="88" t="s">
        <v>27</v>
      </c>
      <c r="K59" s="90" t="s">
        <v>25</v>
      </c>
      <c r="L59" s="86" t="s">
        <v>26</v>
      </c>
      <c r="M59" s="88" t="s">
        <v>27</v>
      </c>
      <c r="N59" s="12"/>
      <c r="O59" s="9" t="s">
        <v>24</v>
      </c>
      <c r="P59" s="90" t="s">
        <v>25</v>
      </c>
      <c r="Q59" s="86" t="s">
        <v>26</v>
      </c>
      <c r="R59" s="88" t="s">
        <v>27</v>
      </c>
      <c r="S59" s="90" t="s">
        <v>25</v>
      </c>
      <c r="T59" s="86" t="s">
        <v>26</v>
      </c>
      <c r="U59" s="88" t="s">
        <v>27</v>
      </c>
      <c r="V59" s="90" t="s">
        <v>25</v>
      </c>
      <c r="W59" s="86" t="s">
        <v>26</v>
      </c>
      <c r="X59" s="88" t="s">
        <v>27</v>
      </c>
      <c r="Y59" s="90" t="s">
        <v>25</v>
      </c>
      <c r="Z59" s="86" t="s">
        <v>26</v>
      </c>
      <c r="AA59" s="88" t="s">
        <v>27</v>
      </c>
      <c r="AB59" s="12"/>
      <c r="AC59" s="12"/>
      <c r="AD59" s="12"/>
      <c r="AE59" s="12"/>
      <c r="AF59" s="12"/>
      <c r="AG59" s="12"/>
      <c r="AH59" s="12"/>
      <c r="AI59" s="12"/>
      <c r="AJ59" s="12"/>
      <c r="AK59" s="12"/>
      <c r="AL59" s="12"/>
      <c r="AM59" s="12"/>
      <c r="AN59" s="12"/>
      <c r="AO59" s="12"/>
      <c r="AP59" s="12"/>
      <c r="AQ59" s="12"/>
    </row>
    <row r="60" spans="1:43" s="32" customFormat="1">
      <c r="A60" s="9" t="s">
        <v>28</v>
      </c>
      <c r="B60" s="91"/>
      <c r="C60" s="87"/>
      <c r="D60" s="89"/>
      <c r="E60" s="91"/>
      <c r="F60" s="87"/>
      <c r="G60" s="89"/>
      <c r="H60" s="91"/>
      <c r="I60" s="87"/>
      <c r="J60" s="89"/>
      <c r="K60" s="91"/>
      <c r="L60" s="87"/>
      <c r="M60" s="89"/>
      <c r="N60" s="12"/>
      <c r="O60" s="9" t="s">
        <v>28</v>
      </c>
      <c r="P60" s="91"/>
      <c r="Q60" s="87"/>
      <c r="R60" s="89"/>
      <c r="S60" s="91"/>
      <c r="T60" s="87"/>
      <c r="U60" s="89"/>
      <c r="V60" s="91"/>
      <c r="W60" s="87"/>
      <c r="X60" s="89"/>
      <c r="Y60" s="91"/>
      <c r="Z60" s="87"/>
      <c r="AA60" s="89"/>
      <c r="AB60" s="12"/>
      <c r="AC60" s="12"/>
      <c r="AD60" s="12"/>
      <c r="AE60" s="12"/>
      <c r="AF60" s="12"/>
      <c r="AG60" s="12"/>
      <c r="AH60" s="12"/>
      <c r="AI60" s="12"/>
      <c r="AJ60" s="12"/>
      <c r="AK60" s="12"/>
      <c r="AL60" s="12"/>
      <c r="AM60" s="12"/>
      <c r="AN60" s="12"/>
      <c r="AO60" s="12"/>
      <c r="AP60" s="12"/>
      <c r="AQ60" s="12"/>
    </row>
    <row r="61" spans="1:43" s="12" customFormat="1">
      <c r="A61" s="52" t="s">
        <v>73</v>
      </c>
      <c r="B61" s="54">
        <v>924000</v>
      </c>
      <c r="C61" s="54">
        <v>5140.8</v>
      </c>
      <c r="D61" s="54">
        <v>237000</v>
      </c>
      <c r="E61" s="54">
        <v>1346400</v>
      </c>
      <c r="F61" s="54">
        <v>5783.4</v>
      </c>
      <c r="G61" s="54">
        <v>330000</v>
      </c>
      <c r="H61" s="54">
        <v>1716000</v>
      </c>
      <c r="I61" s="54">
        <v>5900</v>
      </c>
      <c r="J61" s="54">
        <v>330000</v>
      </c>
      <c r="K61" s="54">
        <v>2112000</v>
      </c>
      <c r="L61" s="54">
        <v>5900</v>
      </c>
      <c r="M61" s="54">
        <v>420000</v>
      </c>
      <c r="O61" s="52" t="s">
        <v>73</v>
      </c>
      <c r="P61" s="33">
        <f>IF(B61='Valores mínimos'!B61,Puntaje!B61,('Valores mínimos'!B61/B61)*Puntaje!B61)</f>
        <v>0.97402597402597402</v>
      </c>
      <c r="Q61" s="33">
        <f>IF(C61='Valores mínimos'!C61,Puntaje!C61,('Valores mínimos'!C61/C61)*Puntaje!C61)</f>
        <v>0.19452225334578274</v>
      </c>
      <c r="R61" s="33">
        <f>IF(D61='Valores mínimos'!D61,Puntaje!D61,('Valores mínimos'!D61/D61)*Puntaje!D61)</f>
        <v>0.2109704641350211</v>
      </c>
      <c r="S61" s="33">
        <f>IF(E61='Valores mínimos'!E61,Puntaje!E61,('Valores mínimos'!E61/E61)*Puntaje!E61)</f>
        <v>0.89126559714795006</v>
      </c>
      <c r="T61" s="33">
        <f>IF(F61='Valores mínimos'!F61,Puntaje!F61,('Valores mínimos'!F61/F61)*Puntaje!F61)</f>
        <v>0.25936300446104371</v>
      </c>
      <c r="U61" s="33">
        <f>IF(G61='Valores mínimos'!G61,Puntaje!G61,('Valores mínimos'!G61/G61)*Puntaje!G61)</f>
        <v>0.15151515151515152</v>
      </c>
      <c r="V61" s="33">
        <f>IF(H61='Valores mínimos'!H61,Puntaje!H61,('Valores mínimos'!H61/H61)*Puntaje!H61)</f>
        <v>0.87412587412587417</v>
      </c>
      <c r="W61" s="33">
        <f>IF(I61='Valores mínimos'!I61,Puntaje!I61,('Valores mínimos'!I61/I61)*Puntaje!I61)</f>
        <v>0.33898305084745761</v>
      </c>
      <c r="X61" s="33">
        <f>IF(J61='Valores mínimos'!J61,Puntaje!J61,('Valores mínimos'!J61/J61)*Puntaje!J61)</f>
        <v>0.15151515151515152</v>
      </c>
      <c r="Y61" s="33">
        <f>IF(K61='Valores mínimos'!K61,Puntaje!K61,('Valores mínimos'!K61/K61)*Puntaje!K61)</f>
        <v>0.85227272727272729</v>
      </c>
      <c r="Z61" s="33">
        <f>IF(L61='Valores mínimos'!L61,Puntaje!L61,('Valores mínimos'!L61/L61)*Puntaje!L61)</f>
        <v>0.42372881355932202</v>
      </c>
      <c r="AA61" s="33">
        <f>IF(M61='Valores mínimos'!M61,Puntaje!M61,('Valores mínimos'!M61/M61)*Puntaje!M61)</f>
        <v>0.11904761904761904</v>
      </c>
    </row>
    <row r="62" spans="1:43" s="12" customFormat="1">
      <c r="A62" s="52" t="s">
        <v>74</v>
      </c>
      <c r="B62" s="54">
        <v>924000</v>
      </c>
      <c r="C62" s="54">
        <v>5140.8</v>
      </c>
      <c r="D62" s="54">
        <v>237000</v>
      </c>
      <c r="E62" s="54">
        <v>1346400</v>
      </c>
      <c r="F62" s="54">
        <v>5783.4</v>
      </c>
      <c r="G62" s="54">
        <v>330000</v>
      </c>
      <c r="H62" s="54">
        <v>1716000</v>
      </c>
      <c r="I62" s="54">
        <v>5900</v>
      </c>
      <c r="J62" s="54">
        <v>330000</v>
      </c>
      <c r="K62" s="54">
        <v>2112000</v>
      </c>
      <c r="L62" s="54">
        <v>5900</v>
      </c>
      <c r="M62" s="54">
        <v>420000</v>
      </c>
      <c r="O62" s="52" t="s">
        <v>74</v>
      </c>
      <c r="P62" s="33">
        <f>IF(B62='Valores mínimos'!B62,Puntaje!B62,('Valores mínimos'!B62/B62)*Puntaje!B62)</f>
        <v>0.97402597402597402</v>
      </c>
      <c r="Q62" s="33">
        <f>IF(C62='Valores mínimos'!C62,Puntaje!C62,('Valores mínimos'!C62/C62)*Puntaje!C62)</f>
        <v>0.19452225334578274</v>
      </c>
      <c r="R62" s="33">
        <f>IF(D62='Valores mínimos'!D62,Puntaje!D62,('Valores mínimos'!D62/D62)*Puntaje!D62)</f>
        <v>0.2109704641350211</v>
      </c>
      <c r="S62" s="33">
        <f>IF(E62='Valores mínimos'!E62,Puntaje!E62,('Valores mínimos'!E62/E62)*Puntaje!E62)</f>
        <v>0.89126559714795006</v>
      </c>
      <c r="T62" s="33">
        <f>IF(F62='Valores mínimos'!F62,Puntaje!F62,('Valores mínimos'!F62/F62)*Puntaje!F62)</f>
        <v>0.25936300446104371</v>
      </c>
      <c r="U62" s="33">
        <f>IF(G62='Valores mínimos'!G62,Puntaje!G62,('Valores mínimos'!G62/G62)*Puntaje!G62)</f>
        <v>0.15151515151515152</v>
      </c>
      <c r="V62" s="33">
        <f>IF(H62='Valores mínimos'!H62,Puntaje!H62,('Valores mínimos'!H62/H62)*Puntaje!H62)</f>
        <v>0.87412587412587417</v>
      </c>
      <c r="W62" s="33">
        <f>IF(I62='Valores mínimos'!I62,Puntaje!I62,('Valores mínimos'!I62/I62)*Puntaje!I62)</f>
        <v>0.33898305084745761</v>
      </c>
      <c r="X62" s="33">
        <f>IF(J62='Valores mínimos'!J62,Puntaje!J62,('Valores mínimos'!J62/J62)*Puntaje!J62)</f>
        <v>0.15151515151515152</v>
      </c>
      <c r="Y62" s="33">
        <f>IF(K62='Valores mínimos'!K62,Puntaje!K62,('Valores mínimos'!K62/K62)*Puntaje!K62)</f>
        <v>0.85227272727272729</v>
      </c>
      <c r="Z62" s="33">
        <f>IF(L62='Valores mínimos'!L62,Puntaje!L62,('Valores mínimos'!L62/L62)*Puntaje!L62)</f>
        <v>0.42372881355932202</v>
      </c>
      <c r="AA62" s="33">
        <f>IF(M62='Valores mínimos'!M62,Puntaje!M62,('Valores mínimos'!M62/M62)*Puntaje!M62)</f>
        <v>0.11904761904761904</v>
      </c>
    </row>
    <row r="63" spans="1:43" s="12" customFormat="1">
      <c r="A63" s="52" t="s">
        <v>75</v>
      </c>
      <c r="B63" s="54">
        <v>990000</v>
      </c>
      <c r="C63" s="54">
        <v>5140.8</v>
      </c>
      <c r="D63" s="54">
        <v>237000</v>
      </c>
      <c r="E63" s="54">
        <v>1848000</v>
      </c>
      <c r="F63" s="54">
        <v>5783.4</v>
      </c>
      <c r="G63" s="54">
        <v>330000</v>
      </c>
      <c r="H63" s="54">
        <v>1966800</v>
      </c>
      <c r="I63" s="54">
        <v>5900</v>
      </c>
      <c r="J63" s="54">
        <v>330000</v>
      </c>
      <c r="K63" s="54">
        <v>2508000</v>
      </c>
      <c r="L63" s="54">
        <v>5900</v>
      </c>
      <c r="M63" s="54">
        <v>420000</v>
      </c>
      <c r="O63" s="52" t="s">
        <v>75</v>
      </c>
      <c r="P63" s="33">
        <f>IF(B63='Valores mínimos'!B63,Puntaje!B63,('Valores mínimos'!B63/B63)*Puntaje!B63)</f>
        <v>1.0101010101010102</v>
      </c>
      <c r="Q63" s="33">
        <f>IF(C63='Valores mínimos'!C63,Puntaje!C63,('Valores mínimos'!C63/C63)*Puntaje!C63)</f>
        <v>0.19452225334578274</v>
      </c>
      <c r="R63" s="33">
        <f>IF(D63='Valores mínimos'!D63,Puntaje!D63,('Valores mínimos'!D63/D63)*Puntaje!D63)</f>
        <v>0.2109704641350211</v>
      </c>
      <c r="S63" s="33">
        <f>IF(E63='Valores mínimos'!E63,Puntaje!E63,('Valores mínimos'!E63/E63)*Puntaje!E63)</f>
        <v>0.86580086580086579</v>
      </c>
      <c r="T63" s="33">
        <f>IF(F63='Valores mínimos'!F63,Puntaje!F63,('Valores mínimos'!F63/F63)*Puntaje!F63)</f>
        <v>0.25936300446104371</v>
      </c>
      <c r="U63" s="33">
        <f>IF(G63='Valores mínimos'!G63,Puntaje!G63,('Valores mínimos'!G63/G63)*Puntaje!G63)</f>
        <v>0.15151515151515152</v>
      </c>
      <c r="V63" s="33">
        <f>IF(H63='Valores mínimos'!H63,Puntaje!H63,('Valores mínimos'!H63/H63)*Puntaje!H63)</f>
        <v>0.9965426072808623</v>
      </c>
      <c r="W63" s="33">
        <f>IF(I63='Valores mínimos'!I63,Puntaje!I63,('Valores mínimos'!I63/I63)*Puntaje!I63)</f>
        <v>0.33898305084745761</v>
      </c>
      <c r="X63" s="33">
        <f>IF(J63='Valores mínimos'!J63,Puntaje!J63,('Valores mínimos'!J63/J63)*Puntaje!J63)</f>
        <v>0.15151515151515152</v>
      </c>
      <c r="Y63" s="33">
        <f>IF(K63='Valores mínimos'!K63,Puntaje!K63,('Valores mínimos'!K63/K63)*Puntaje!K63)</f>
        <v>0.9569377990430622</v>
      </c>
      <c r="Z63" s="33">
        <f>IF(L63='Valores mínimos'!L63,Puntaje!L63,('Valores mínimos'!L63/L63)*Puntaje!L63)</f>
        <v>0.42372881355932202</v>
      </c>
      <c r="AA63" s="33">
        <f>IF(M63='Valores mínimos'!M63,Puntaje!M63,('Valores mínimos'!M63/M63)*Puntaje!M63)</f>
        <v>0.11904761904761904</v>
      </c>
    </row>
    <row r="64" spans="1:43" s="12" customFormat="1">
      <c r="A64" s="52" t="s">
        <v>76</v>
      </c>
      <c r="B64" s="54">
        <v>990000</v>
      </c>
      <c r="C64" s="54">
        <v>5140.8</v>
      </c>
      <c r="D64" s="54">
        <v>237000</v>
      </c>
      <c r="E64" s="54">
        <v>1848000</v>
      </c>
      <c r="F64" s="54">
        <v>5783.4</v>
      </c>
      <c r="G64" s="54">
        <v>330000</v>
      </c>
      <c r="H64" s="54">
        <v>1966800</v>
      </c>
      <c r="I64" s="54">
        <v>5900</v>
      </c>
      <c r="J64" s="54">
        <v>330000</v>
      </c>
      <c r="K64" s="54">
        <v>2772000</v>
      </c>
      <c r="L64" s="54">
        <v>5900</v>
      </c>
      <c r="M64" s="54">
        <v>420000</v>
      </c>
      <c r="O64" s="52" t="s">
        <v>76</v>
      </c>
      <c r="P64" s="33">
        <f>IF(B64='Valores mínimos'!B64,Puntaje!B64,('Valores mínimos'!B64/B64)*Puntaje!B64)</f>
        <v>1.0101010101010102</v>
      </c>
      <c r="Q64" s="33">
        <f>IF(C64='Valores mínimos'!C64,Puntaje!C64,('Valores mínimos'!C64/C64)*Puntaje!C64)</f>
        <v>0.19452225334578274</v>
      </c>
      <c r="R64" s="33">
        <f>IF(D64='Valores mínimos'!D64,Puntaje!D64,('Valores mínimos'!D64/D64)*Puntaje!D64)</f>
        <v>0.2109704641350211</v>
      </c>
      <c r="S64" s="33">
        <f>IF(E64='Valores mínimos'!E64,Puntaje!E64,('Valores mínimos'!E64/E64)*Puntaje!E64)</f>
        <v>0.86580086580086579</v>
      </c>
      <c r="T64" s="33">
        <f>IF(F64='Valores mínimos'!F64,Puntaje!F64,('Valores mínimos'!F64/F64)*Puntaje!F64)</f>
        <v>0.25936300446104371</v>
      </c>
      <c r="U64" s="33">
        <f>IF(G64='Valores mínimos'!G64,Puntaje!G64,('Valores mínimos'!G64/G64)*Puntaje!G64)</f>
        <v>0.15151515151515152</v>
      </c>
      <c r="V64" s="33">
        <f>IF(H64='Valores mínimos'!H64,Puntaje!H64,('Valores mínimos'!H64/H64)*Puntaje!H64)</f>
        <v>0.9965426072808623</v>
      </c>
      <c r="W64" s="33">
        <f>IF(I64='Valores mínimos'!I64,Puntaje!I64,('Valores mínimos'!I64/I64)*Puntaje!I64)</f>
        <v>0.33898305084745761</v>
      </c>
      <c r="X64" s="33">
        <f>IF(J64='Valores mínimos'!J64,Puntaje!J64,('Valores mínimos'!J64/J64)*Puntaje!J64)</f>
        <v>0.15151515151515152</v>
      </c>
      <c r="Y64" s="33">
        <f>IF(K64='Valores mínimos'!K64,Puntaje!K64,('Valores mínimos'!K64/K64)*Puntaje!K64)</f>
        <v>0.86580086580086579</v>
      </c>
      <c r="Z64" s="33">
        <f>IF(L64='Valores mínimos'!L64,Puntaje!L64,('Valores mínimos'!L64/L64)*Puntaje!L64)</f>
        <v>0.42372881355932202</v>
      </c>
      <c r="AA64" s="33">
        <f>IF(M64='Valores mínimos'!M64,Puntaje!M64,('Valores mínimos'!M64/M64)*Puntaje!M64)</f>
        <v>0.11904761904761904</v>
      </c>
    </row>
    <row r="65" spans="1:37" s="12" customFormat="1">
      <c r="A65" s="52" t="s">
        <v>77</v>
      </c>
      <c r="B65" s="54">
        <v>1056000</v>
      </c>
      <c r="C65" s="54">
        <v>5140.8</v>
      </c>
      <c r="D65" s="54">
        <v>237000</v>
      </c>
      <c r="E65" s="54">
        <v>1914000</v>
      </c>
      <c r="F65" s="54">
        <v>5783.4</v>
      </c>
      <c r="G65" s="54">
        <v>330000</v>
      </c>
      <c r="H65" s="54">
        <v>2112000</v>
      </c>
      <c r="I65" s="54">
        <v>5900</v>
      </c>
      <c r="J65" s="54">
        <v>330000</v>
      </c>
      <c r="K65" s="54">
        <v>3168000</v>
      </c>
      <c r="L65" s="54">
        <v>5900</v>
      </c>
      <c r="M65" s="54">
        <v>420000</v>
      </c>
      <c r="O65" s="52" t="s">
        <v>77</v>
      </c>
      <c r="P65" s="33">
        <f>IF(B65='Valores mínimos'!B65,Puntaje!B65,('Valores mínimos'!B65/B65)*Puntaje!B65)</f>
        <v>1.0416666666666667</v>
      </c>
      <c r="Q65" s="33">
        <f>IF(C65='Valores mínimos'!C65,Puntaje!C65,('Valores mínimos'!C65/C65)*Puntaje!C65)</f>
        <v>0.19452225334578274</v>
      </c>
      <c r="R65" s="33">
        <f>IF(D65='Valores mínimos'!D65,Puntaje!D65,('Valores mínimos'!D65/D65)*Puntaje!D65)</f>
        <v>0.2109704641350211</v>
      </c>
      <c r="S65" s="33">
        <f>IF(E65='Valores mínimos'!E65,Puntaje!E65,('Valores mínimos'!E65/E65)*Puntaje!E65)</f>
        <v>0.83594566353187039</v>
      </c>
      <c r="T65" s="33">
        <f>IF(F65='Valores mínimos'!F65,Puntaje!F65,('Valores mínimos'!F65/F65)*Puntaje!F65)</f>
        <v>0.25936300446104371</v>
      </c>
      <c r="U65" s="33">
        <f>IF(G65='Valores mínimos'!G65,Puntaje!G65,('Valores mínimos'!G65/G65)*Puntaje!G65)</f>
        <v>0.15151515151515152</v>
      </c>
      <c r="V65" s="33">
        <f>IF(H65='Valores mínimos'!H65,Puntaje!H65,('Valores mínimos'!H65/H65)*Puntaje!H65)</f>
        <v>0.92803030303030298</v>
      </c>
      <c r="W65" s="33">
        <f>IF(I65='Valores mínimos'!I65,Puntaje!I65,('Valores mínimos'!I65/I65)*Puntaje!I65)</f>
        <v>0.33898305084745761</v>
      </c>
      <c r="X65" s="33">
        <f>IF(J65='Valores mínimos'!J65,Puntaje!J65,('Valores mínimos'!J65/J65)*Puntaje!J65)</f>
        <v>0.15151515151515152</v>
      </c>
      <c r="Y65" s="33">
        <f>IF(K65='Valores mínimos'!K65,Puntaje!K65,('Valores mínimos'!K65/K65)*Puntaje!K65)</f>
        <v>0.75757575757575757</v>
      </c>
      <c r="Z65" s="33">
        <f>IF(L65='Valores mínimos'!L65,Puntaje!L65,('Valores mínimos'!L65/L65)*Puntaje!L65)</f>
        <v>0.42372881355932202</v>
      </c>
      <c r="AA65" s="33">
        <f>IF(M65='Valores mínimos'!M65,Puntaje!M65,('Valores mínimos'!M65/M65)*Puntaje!M65)</f>
        <v>0.11904761904761904</v>
      </c>
    </row>
    <row r="66" spans="1:37" s="12" customFormat="1">
      <c r="A66" s="52" t="s">
        <v>78</v>
      </c>
      <c r="B66" s="54">
        <v>1161600</v>
      </c>
      <c r="C66" s="54">
        <v>5140.8</v>
      </c>
      <c r="D66" s="54">
        <v>237000</v>
      </c>
      <c r="E66" s="54">
        <v>1980000</v>
      </c>
      <c r="F66" s="54">
        <v>5783.4</v>
      </c>
      <c r="G66" s="54">
        <v>330000</v>
      </c>
      <c r="H66" s="54">
        <v>2481600</v>
      </c>
      <c r="I66" s="54">
        <v>5900</v>
      </c>
      <c r="J66" s="54">
        <v>330000</v>
      </c>
      <c r="K66" s="54">
        <v>3168000</v>
      </c>
      <c r="L66" s="54">
        <v>5900</v>
      </c>
      <c r="M66" s="54">
        <v>420000</v>
      </c>
      <c r="O66" s="52" t="s">
        <v>78</v>
      </c>
      <c r="P66" s="33">
        <f>IF(B66='Valores mínimos'!B66,Puntaje!B66,('Valores mínimos'!B66/B66)*Puntaje!B66)</f>
        <v>2.0661157024793386</v>
      </c>
      <c r="Q66" s="33">
        <f>IF(C66='Valores mínimos'!C66,Puntaje!C66,('Valores mínimos'!C66/C66)*Puntaje!C66)</f>
        <v>0.19452225334578274</v>
      </c>
      <c r="R66" s="33">
        <f>IF(D66='Valores mínimos'!D66,Puntaje!D66,('Valores mínimos'!D66/D66)*Puntaje!D66)</f>
        <v>0.2109704641350211</v>
      </c>
      <c r="S66" s="33">
        <f>IF(E66='Valores mínimos'!E66,Puntaje!E66,('Valores mínimos'!E66/E66)*Puntaje!E66)</f>
        <v>1.9191919191919191</v>
      </c>
      <c r="T66" s="33">
        <f>IF(F66='Valores mínimos'!F66,Puntaje!F66,('Valores mínimos'!F66/F66)*Puntaje!F66)</f>
        <v>0.25936300446104371</v>
      </c>
      <c r="U66" s="33">
        <f>IF(G66='Valores mínimos'!G66,Puntaje!G66,('Valores mínimos'!G66/G66)*Puntaje!G66)</f>
        <v>0.15151515151515152</v>
      </c>
      <c r="V66" s="33">
        <f>IF(H66='Valores mínimos'!H66,Puntaje!H66,('Valores mínimos'!H66/H66)*Puntaje!H66)</f>
        <v>1.8536428110896197</v>
      </c>
      <c r="W66" s="33">
        <f>IF(I66='Valores mínimos'!I66,Puntaje!I66,('Valores mínimos'!I66/I66)*Puntaje!I66)</f>
        <v>0.33898305084745761</v>
      </c>
      <c r="X66" s="33">
        <f>IF(J66='Valores mínimos'!J66,Puntaje!J66,('Valores mínimos'!J66/J66)*Puntaje!J66)</f>
        <v>0.15151515151515152</v>
      </c>
      <c r="Y66" s="33">
        <f>IF(K66='Valores mínimos'!K66,Puntaje!K66,('Valores mínimos'!K66/K66)*Puntaje!K66)</f>
        <v>1.893939393939394</v>
      </c>
      <c r="Z66" s="33">
        <f>IF(L66='Valores mínimos'!L66,Puntaje!L66,('Valores mínimos'!L66/L66)*Puntaje!L66)</f>
        <v>0.42372881355932202</v>
      </c>
      <c r="AA66" s="33">
        <f>IF(M66='Valores mínimos'!M66,Puntaje!M66,('Valores mínimos'!M66/M66)*Puntaje!M66)</f>
        <v>0.11904761904761904</v>
      </c>
    </row>
    <row r="67" spans="1:37" s="12" customFormat="1">
      <c r="A67" s="52" t="s">
        <v>79</v>
      </c>
      <c r="B67" s="54">
        <v>1161600</v>
      </c>
      <c r="C67" s="54">
        <v>5140.8</v>
      </c>
      <c r="D67" s="54">
        <v>237000</v>
      </c>
      <c r="E67" s="54">
        <v>1980000</v>
      </c>
      <c r="F67" s="54">
        <v>5783.4</v>
      </c>
      <c r="G67" s="54">
        <v>330000</v>
      </c>
      <c r="H67" s="54">
        <v>2481600</v>
      </c>
      <c r="I67" s="54">
        <v>5900</v>
      </c>
      <c r="J67" s="54">
        <v>330000</v>
      </c>
      <c r="K67" s="54">
        <v>3300000</v>
      </c>
      <c r="L67" s="54">
        <v>5900</v>
      </c>
      <c r="M67" s="54">
        <v>420000</v>
      </c>
      <c r="O67" s="52" t="s">
        <v>79</v>
      </c>
      <c r="P67" s="33">
        <f>IF(B67='Valores mínimos'!B67,Puntaje!B67,('Valores mínimos'!B67/B67)*Puntaje!B67)</f>
        <v>1.0330578512396693</v>
      </c>
      <c r="Q67" s="33">
        <f>IF(C67='Valores mínimos'!C67,Puntaje!C67,('Valores mínimos'!C67/C67)*Puntaje!C67)</f>
        <v>0.19452225334578274</v>
      </c>
      <c r="R67" s="33">
        <f>IF(D67='Valores mínimos'!D67,Puntaje!D67,('Valores mínimos'!D67/D67)*Puntaje!D67)</f>
        <v>0.2109704641350211</v>
      </c>
      <c r="S67" s="33">
        <f>IF(E67='Valores mínimos'!E67,Puntaje!E67,('Valores mínimos'!E67/E67)*Puntaje!E67)</f>
        <v>0.95959595959595956</v>
      </c>
      <c r="T67" s="33">
        <f>IF(F67='Valores mínimos'!F67,Puntaje!F67,('Valores mínimos'!F67/F67)*Puntaje!F67)</f>
        <v>0.25936300446104371</v>
      </c>
      <c r="U67" s="33">
        <f>IF(G67='Valores mínimos'!G67,Puntaje!G67,('Valores mínimos'!G67/G67)*Puntaje!G67)</f>
        <v>0.15151515151515152</v>
      </c>
      <c r="V67" s="33">
        <f>IF(H67='Valores mínimos'!H67,Puntaje!H67,('Valores mínimos'!H67/H67)*Puntaje!H67)</f>
        <v>0.92682140554480985</v>
      </c>
      <c r="W67" s="33">
        <f>IF(I67='Valores mínimos'!I67,Puntaje!I67,('Valores mínimos'!I67/I67)*Puntaje!I67)</f>
        <v>0.33898305084745761</v>
      </c>
      <c r="X67" s="33">
        <f>IF(J67='Valores mínimos'!J67,Puntaje!J67,('Valores mínimos'!J67/J67)*Puntaje!J67)</f>
        <v>0.15151515151515152</v>
      </c>
      <c r="Y67" s="33">
        <f>IF(K67='Valores mínimos'!K67,Puntaje!K67,('Valores mínimos'!K67/K67)*Puntaje!K67)</f>
        <v>0.90909090909090906</v>
      </c>
      <c r="Z67" s="33">
        <f>IF(L67='Valores mínimos'!L67,Puntaje!L67,('Valores mínimos'!L67/L67)*Puntaje!L67)</f>
        <v>0.42372881355932202</v>
      </c>
      <c r="AA67" s="33">
        <f>IF(M67='Valores mínimos'!M67,Puntaje!M67,('Valores mínimos'!M67/M67)*Puntaje!M67)</f>
        <v>0.11904761904761904</v>
      </c>
    </row>
    <row r="68" spans="1:37" s="12" customFormat="1">
      <c r="A68" s="52" t="s">
        <v>80</v>
      </c>
      <c r="B68" s="54">
        <v>1188000</v>
      </c>
      <c r="C68" s="54">
        <v>5140.8</v>
      </c>
      <c r="D68" s="54">
        <v>237000</v>
      </c>
      <c r="E68" s="54">
        <v>2046000</v>
      </c>
      <c r="F68" s="54">
        <v>5783.4</v>
      </c>
      <c r="G68" s="54">
        <v>330000</v>
      </c>
      <c r="H68" s="54">
        <v>2640000</v>
      </c>
      <c r="I68" s="54">
        <v>5900</v>
      </c>
      <c r="J68" s="54">
        <v>330000</v>
      </c>
      <c r="K68" s="54">
        <v>3432000</v>
      </c>
      <c r="L68" s="54">
        <v>5900</v>
      </c>
      <c r="M68" s="54">
        <v>420000</v>
      </c>
      <c r="O68" s="52" t="s">
        <v>80</v>
      </c>
      <c r="P68" s="33">
        <f>IF(B68='Valores mínimos'!B68,Puntaje!B68,('Valores mínimos'!B68/B68)*Puntaje!B68)</f>
        <v>1.0101010101010102</v>
      </c>
      <c r="Q68" s="33">
        <f>IF(C68='Valores mínimos'!C68,Puntaje!C68,('Valores mínimos'!C68/C68)*Puntaje!C68)</f>
        <v>0.19452225334578274</v>
      </c>
      <c r="R68" s="33">
        <f>IF(D68='Valores mínimos'!D68,Puntaje!D68,('Valores mínimos'!D68/D68)*Puntaje!D68)</f>
        <v>0.2109704641350211</v>
      </c>
      <c r="S68" s="33">
        <f>IF(E68='Valores mínimos'!E68,Puntaje!E68,('Valores mínimos'!E68/E68)*Puntaje!E68)</f>
        <v>0.92864125122189634</v>
      </c>
      <c r="T68" s="33">
        <f>IF(F68='Valores mínimos'!F68,Puntaje!F68,('Valores mínimos'!F68/F68)*Puntaje!F68)</f>
        <v>0.25936300446104371</v>
      </c>
      <c r="U68" s="33">
        <f>IF(G68='Valores mínimos'!G68,Puntaje!G68,('Valores mínimos'!G68/G68)*Puntaje!G68)</f>
        <v>0.15151515151515152</v>
      </c>
      <c r="V68" s="33">
        <f>IF(H68='Valores mínimos'!H68,Puntaje!H68,('Valores mínimos'!H68/H68)*Puntaje!H68)</f>
        <v>0.87121212121212122</v>
      </c>
      <c r="W68" s="33">
        <f>IF(I68='Valores mínimos'!I68,Puntaje!I68,('Valores mínimos'!I68/I68)*Puntaje!I68)</f>
        <v>0.33898305084745761</v>
      </c>
      <c r="X68" s="33">
        <f>IF(J68='Valores mínimos'!J68,Puntaje!J68,('Valores mínimos'!J68/J68)*Puntaje!J68)</f>
        <v>0.15151515151515152</v>
      </c>
      <c r="Y68" s="33">
        <f>IF(K68='Valores mínimos'!K68,Puntaje!K68,('Valores mínimos'!K68/K68)*Puntaje!K68)</f>
        <v>0.87412587412587417</v>
      </c>
      <c r="Z68" s="33">
        <f>IF(L68='Valores mínimos'!L68,Puntaje!L68,('Valores mínimos'!L68/L68)*Puntaje!L68)</f>
        <v>0.42372881355932202</v>
      </c>
      <c r="AA68" s="33">
        <f>IF(M68='Valores mínimos'!M68,Puntaje!M68,('Valores mínimos'!M68/M68)*Puntaje!M68)</f>
        <v>0.11904761904761904</v>
      </c>
    </row>
    <row r="69" spans="1:37" s="12" customFormat="1" ht="24">
      <c r="A69" s="52" t="s">
        <v>81</v>
      </c>
      <c r="B69" s="54">
        <v>1452000</v>
      </c>
      <c r="C69" s="54">
        <v>5140.8</v>
      </c>
      <c r="D69" s="54">
        <v>237000</v>
      </c>
      <c r="E69" s="54">
        <v>2270400</v>
      </c>
      <c r="F69" s="54">
        <v>5783.4</v>
      </c>
      <c r="G69" s="54">
        <v>330000</v>
      </c>
      <c r="H69" s="54">
        <v>3300000</v>
      </c>
      <c r="I69" s="54">
        <v>5900</v>
      </c>
      <c r="J69" s="54">
        <v>330000</v>
      </c>
      <c r="K69" s="54">
        <v>4356000</v>
      </c>
      <c r="L69" s="54">
        <v>5900</v>
      </c>
      <c r="M69" s="54">
        <v>420000</v>
      </c>
      <c r="O69" s="52" t="s">
        <v>81</v>
      </c>
      <c r="P69" s="33">
        <f>IF(B69='Valores mínimos'!B69,Puntaje!B69,('Valores mínimos'!B69/B69)*Puntaje!B69)</f>
        <v>4.4765840220385673</v>
      </c>
      <c r="Q69" s="33">
        <f>IF(C69='Valores mínimos'!C69,Puntaje!C69,('Valores mínimos'!C69/C69)*Puntaje!C69)</f>
        <v>0.97261126672891374</v>
      </c>
      <c r="R69" s="33">
        <f>IF(D69='Valores mínimos'!D69,Puntaje!D69,('Valores mínimos'!D69/D69)*Puntaje!D69)</f>
        <v>1.0548523206751055</v>
      </c>
      <c r="S69" s="33">
        <f>IF(E69='Valores mínimos'!E69,Puntaje!E69,('Valores mínimos'!E69/E69)*Puntaje!E69)</f>
        <v>4.6247357293868925</v>
      </c>
      <c r="T69" s="33">
        <f>IF(F69='Valores mínimos'!F69,Puntaje!F69,('Valores mínimos'!F69/F69)*Puntaje!F69)</f>
        <v>1.2968150223052186</v>
      </c>
      <c r="U69" s="33">
        <f>IF(G69='Valores mínimos'!G69,Puntaje!G69,('Valores mínimos'!G69/G69)*Puntaje!G69)</f>
        <v>0.75757575757575757</v>
      </c>
      <c r="V69" s="33">
        <f>IF(H69='Valores mínimos'!H69,Puntaje!H69,('Valores mínimos'!H69/H69)*Puntaje!H69)</f>
        <v>3.9393939393939394</v>
      </c>
      <c r="W69" s="33">
        <f>IF(I69='Valores mínimos'!I69,Puntaje!I69,('Valores mínimos'!I69/I69)*Puntaje!I69)</f>
        <v>1.6949152542372881</v>
      </c>
      <c r="X69" s="33">
        <f>IF(J69='Valores mínimos'!J69,Puntaje!J69,('Valores mínimos'!J69/J69)*Puntaje!J69)</f>
        <v>0.75757575757575757</v>
      </c>
      <c r="Y69" s="33">
        <f>IF(K69='Valores mínimos'!K69,Puntaje!K69,('Valores mínimos'!K69/K69)*Puntaje!K69)</f>
        <v>3.9026629935720845</v>
      </c>
      <c r="Z69" s="33">
        <f>IF(L69='Valores mínimos'!L69,Puntaje!L69,('Valores mínimos'!L69/L69)*Puntaje!L69)</f>
        <v>2.1186440677966099</v>
      </c>
      <c r="AA69" s="33">
        <f>IF(M69='Valores mínimos'!M69,Puntaje!M69,('Valores mínimos'!M69/M69)*Puntaje!M69)</f>
        <v>0.59523809523809523</v>
      </c>
    </row>
    <row r="70" spans="1:37" s="12" customFormat="1">
      <c r="A70" s="52" t="s">
        <v>82</v>
      </c>
      <c r="B70" s="54">
        <v>2244000</v>
      </c>
      <c r="C70" s="54">
        <v>5140.8</v>
      </c>
      <c r="D70" s="54">
        <v>237000</v>
      </c>
      <c r="E70" s="54">
        <v>3828000</v>
      </c>
      <c r="F70" s="54">
        <v>5783.4</v>
      </c>
      <c r="G70" s="54">
        <v>330000</v>
      </c>
      <c r="H70" s="54">
        <v>4224000</v>
      </c>
      <c r="I70" s="54">
        <v>5900</v>
      </c>
      <c r="J70" s="54">
        <v>330000</v>
      </c>
      <c r="K70" s="54">
        <v>6600000</v>
      </c>
      <c r="L70" s="54">
        <v>5900</v>
      </c>
      <c r="M70" s="54">
        <v>420000</v>
      </c>
      <c r="O70" s="52" t="s">
        <v>82</v>
      </c>
      <c r="P70" s="33">
        <f>IF(B70='Valores mínimos'!B70,Puntaje!B70,('Valores mínimos'!B70/B70)*Puntaje!B70)</f>
        <v>0.66844919786096257</v>
      </c>
      <c r="Q70" s="33">
        <f>IF(C70='Valores mínimos'!C70,Puntaje!C70,('Valores mínimos'!C70/C70)*Puntaje!C70)</f>
        <v>0.19452225334578274</v>
      </c>
      <c r="R70" s="33">
        <f>IF(D70='Valores mínimos'!D70,Puntaje!D70,('Valores mínimos'!D70/D70)*Puntaje!D70)</f>
        <v>0.2109704641350211</v>
      </c>
      <c r="S70" s="33">
        <f>IF(E70='Valores mínimos'!E70,Puntaje!E70,('Valores mínimos'!E70/E70)*Puntaje!E70)</f>
        <v>0.65308254963427381</v>
      </c>
      <c r="T70" s="33">
        <f>IF(F70='Valores mínimos'!F70,Puntaje!F70,('Valores mínimos'!F70/F70)*Puntaje!F70)</f>
        <v>0.25936300446104371</v>
      </c>
      <c r="U70" s="33">
        <f>IF(G70='Valores mínimos'!G70,Puntaje!G70,('Valores mínimos'!G70/G70)*Puntaje!G70)</f>
        <v>0.15151515151515152</v>
      </c>
      <c r="V70" s="33">
        <f>IF(H70='Valores mínimos'!H70,Puntaje!H70,('Valores mínimos'!H70/H70)*Puntaje!H70)</f>
        <v>0.71022727272727271</v>
      </c>
      <c r="W70" s="33">
        <f>IF(I70='Valores mínimos'!I70,Puntaje!I70,('Valores mínimos'!I70/I70)*Puntaje!I70)</f>
        <v>0.33898305084745761</v>
      </c>
      <c r="X70" s="33">
        <f>IF(J70='Valores mínimos'!J70,Puntaje!J70,('Valores mínimos'!J70/J70)*Puntaje!J70)</f>
        <v>0.15151515151515152</v>
      </c>
      <c r="Y70" s="33">
        <f>IF(K70='Valores mínimos'!K70,Puntaje!K70,('Valores mínimos'!K70/K70)*Puntaje!K70)</f>
        <v>0.59090909090909094</v>
      </c>
      <c r="Z70" s="33">
        <f>IF(L70='Valores mínimos'!L70,Puntaje!L70,('Valores mínimos'!L70/L70)*Puntaje!L70)</f>
        <v>0.42372881355932202</v>
      </c>
      <c r="AA70" s="33">
        <f>IF(M70='Valores mínimos'!M70,Puntaje!M70,('Valores mínimos'!M70/M70)*Puntaje!M70)</f>
        <v>0.11904761904761904</v>
      </c>
    </row>
    <row r="71" spans="1:37" s="12" customFormat="1">
      <c r="A71" s="52" t="s">
        <v>83</v>
      </c>
      <c r="B71" s="54">
        <v>2112000</v>
      </c>
      <c r="C71" s="54">
        <v>5140.8</v>
      </c>
      <c r="D71" s="54">
        <v>237000</v>
      </c>
      <c r="E71" s="54">
        <v>3564000</v>
      </c>
      <c r="F71" s="54">
        <v>5783.4</v>
      </c>
      <c r="G71" s="54">
        <v>330000</v>
      </c>
      <c r="H71" s="54">
        <v>4224000</v>
      </c>
      <c r="I71" s="54">
        <v>5900</v>
      </c>
      <c r="J71" s="54">
        <v>330000</v>
      </c>
      <c r="K71" s="54">
        <v>6336000</v>
      </c>
      <c r="L71" s="54">
        <v>5900</v>
      </c>
      <c r="M71" s="54">
        <v>420000</v>
      </c>
      <c r="O71" s="52" t="s">
        <v>83</v>
      </c>
      <c r="P71" s="33">
        <f>IF(B71='Valores mínimos'!B71,Puntaje!B71,('Valores mínimos'!B71/B71)*Puntaje!B71)</f>
        <v>0.61553030303030298</v>
      </c>
      <c r="Q71" s="33">
        <f>IF(C71='Valores mínimos'!C71,Puntaje!C71,('Valores mínimos'!C71/C71)*Puntaje!C71)</f>
        <v>0.19452225334578274</v>
      </c>
      <c r="R71" s="33">
        <f>IF(D71='Valores mínimos'!D71,Puntaje!D71,('Valores mínimos'!D71/D71)*Puntaje!D71)</f>
        <v>0.2109704641350211</v>
      </c>
      <c r="S71" s="33">
        <f>IF(E71='Valores mínimos'!E71,Puntaje!E71,('Valores mínimos'!E71/E71)*Puntaje!E71)</f>
        <v>0.58922558922558921</v>
      </c>
      <c r="T71" s="33">
        <f>IF(F71='Valores mínimos'!F71,Puntaje!F71,('Valores mínimos'!F71/F71)*Puntaje!F71)</f>
        <v>0.25936300446104371</v>
      </c>
      <c r="U71" s="33">
        <f>IF(G71='Valores mínimos'!G71,Puntaje!G71,('Valores mínimos'!G71/G71)*Puntaje!G71)</f>
        <v>0.15151515151515152</v>
      </c>
      <c r="V71" s="33">
        <f>IF(H71='Valores mínimos'!H71,Puntaje!H71,('Valores mínimos'!H71/H71)*Puntaje!H71)</f>
        <v>0.61553030303030298</v>
      </c>
      <c r="W71" s="33">
        <f>IF(I71='Valores mínimos'!I71,Puntaje!I71,('Valores mínimos'!I71/I71)*Puntaje!I71)</f>
        <v>0.33898305084745761</v>
      </c>
      <c r="X71" s="33">
        <f>IF(J71='Valores mínimos'!J71,Puntaje!J71,('Valores mínimos'!J71/J71)*Puntaje!J71)</f>
        <v>0.15151515151515152</v>
      </c>
      <c r="Y71" s="33">
        <f>IF(K71='Valores mínimos'!K71,Puntaje!K71,('Valores mínimos'!K71/K71)*Puntaje!K71)</f>
        <v>0.53661616161616166</v>
      </c>
      <c r="Z71" s="33">
        <f>IF(L71='Valores mínimos'!L71,Puntaje!L71,('Valores mínimos'!L71/L71)*Puntaje!L71)</f>
        <v>0.42372881355932202</v>
      </c>
      <c r="AA71" s="33">
        <f>IF(M71='Valores mínimos'!M71,Puntaje!M71,('Valores mínimos'!M71/M71)*Puntaje!M71)</f>
        <v>0.11904761904761904</v>
      </c>
    </row>
    <row r="72" spans="1:37" s="12" customFormat="1"/>
    <row r="73" spans="1:37" s="12" customFormat="1">
      <c r="A73" s="92" t="s">
        <v>84</v>
      </c>
      <c r="B73" s="93"/>
      <c r="C73" s="93"/>
      <c r="D73" s="93"/>
      <c r="E73" s="93"/>
      <c r="F73" s="93"/>
      <c r="G73" s="93"/>
      <c r="H73" s="93"/>
      <c r="I73" s="93"/>
      <c r="J73" s="93"/>
      <c r="K73" s="15"/>
      <c r="L73" s="15"/>
      <c r="M73" s="15"/>
      <c r="N73" s="15"/>
      <c r="O73" s="92" t="s">
        <v>84</v>
      </c>
      <c r="P73" s="93"/>
      <c r="Q73" s="93"/>
      <c r="R73" s="93"/>
      <c r="S73" s="93"/>
      <c r="T73" s="93"/>
      <c r="U73" s="93"/>
      <c r="V73" s="93"/>
      <c r="W73" s="93"/>
      <c r="X73" s="93"/>
      <c r="Y73" s="15"/>
      <c r="Z73" s="15"/>
      <c r="AA73" s="15"/>
    </row>
    <row r="74" spans="1:37" s="22" customFormat="1">
      <c r="A74" s="9" t="s">
        <v>19</v>
      </c>
      <c r="B74" s="83" t="s">
        <v>21</v>
      </c>
      <c r="C74" s="84"/>
      <c r="D74" s="85"/>
      <c r="E74" s="83" t="s">
        <v>22</v>
      </c>
      <c r="F74" s="84"/>
      <c r="G74" s="85"/>
      <c r="H74" s="83" t="s">
        <v>23</v>
      </c>
      <c r="I74" s="84"/>
      <c r="J74" s="85"/>
      <c r="K74" s="15"/>
      <c r="L74" s="15"/>
      <c r="M74" s="21"/>
      <c r="N74" s="21"/>
      <c r="O74" s="9" t="s">
        <v>19</v>
      </c>
      <c r="P74" s="83" t="s">
        <v>21</v>
      </c>
      <c r="Q74" s="84"/>
      <c r="R74" s="85"/>
      <c r="S74" s="83" t="s">
        <v>22</v>
      </c>
      <c r="T74" s="84"/>
      <c r="U74" s="85"/>
      <c r="V74" s="83" t="s">
        <v>23</v>
      </c>
      <c r="W74" s="84"/>
      <c r="X74" s="85"/>
      <c r="Y74" s="15"/>
      <c r="Z74" s="15"/>
      <c r="AA74" s="21"/>
      <c r="AB74" s="21"/>
      <c r="AC74" s="21"/>
      <c r="AD74" s="21"/>
      <c r="AE74" s="21"/>
      <c r="AF74" s="21"/>
      <c r="AG74" s="21"/>
      <c r="AH74" s="21"/>
      <c r="AI74" s="21"/>
      <c r="AJ74" s="21"/>
      <c r="AK74" s="21"/>
    </row>
    <row r="75" spans="1:37" s="32" customFormat="1">
      <c r="A75" s="9" t="s">
        <v>24</v>
      </c>
      <c r="B75" s="90" t="s">
        <v>25</v>
      </c>
      <c r="C75" s="86" t="s">
        <v>85</v>
      </c>
      <c r="D75" s="88" t="s">
        <v>27</v>
      </c>
      <c r="E75" s="90" t="s">
        <v>25</v>
      </c>
      <c r="F75" s="86" t="s">
        <v>85</v>
      </c>
      <c r="G75" s="88" t="s">
        <v>27</v>
      </c>
      <c r="H75" s="90" t="s">
        <v>25</v>
      </c>
      <c r="I75" s="86" t="s">
        <v>85</v>
      </c>
      <c r="J75" s="88" t="s">
        <v>27</v>
      </c>
      <c r="K75" s="16"/>
      <c r="L75" s="12"/>
      <c r="M75" s="12"/>
      <c r="N75" s="12"/>
      <c r="O75" s="9" t="s">
        <v>24</v>
      </c>
      <c r="P75" s="90" t="s">
        <v>25</v>
      </c>
      <c r="Q75" s="86" t="s">
        <v>85</v>
      </c>
      <c r="R75" s="88" t="s">
        <v>27</v>
      </c>
      <c r="S75" s="90" t="s">
        <v>25</v>
      </c>
      <c r="T75" s="86" t="s">
        <v>85</v>
      </c>
      <c r="U75" s="88" t="s">
        <v>27</v>
      </c>
      <c r="V75" s="90" t="s">
        <v>25</v>
      </c>
      <c r="W75" s="86" t="s">
        <v>85</v>
      </c>
      <c r="X75" s="88" t="s">
        <v>27</v>
      </c>
      <c r="Y75" s="16"/>
      <c r="Z75" s="12"/>
      <c r="AA75" s="12"/>
      <c r="AB75" s="12"/>
      <c r="AC75" s="12"/>
      <c r="AD75" s="12"/>
      <c r="AE75" s="12"/>
      <c r="AF75" s="12"/>
      <c r="AG75" s="12"/>
      <c r="AH75" s="12"/>
      <c r="AI75" s="12"/>
      <c r="AJ75" s="12"/>
      <c r="AK75" s="12"/>
    </row>
    <row r="76" spans="1:37" s="32" customFormat="1">
      <c r="A76" s="9" t="s">
        <v>28</v>
      </c>
      <c r="B76" s="91"/>
      <c r="C76" s="87"/>
      <c r="D76" s="89"/>
      <c r="E76" s="91"/>
      <c r="F76" s="87"/>
      <c r="G76" s="89"/>
      <c r="H76" s="91"/>
      <c r="I76" s="87"/>
      <c r="J76" s="89"/>
      <c r="K76" s="17"/>
      <c r="L76" s="12"/>
      <c r="M76" s="12"/>
      <c r="N76" s="12"/>
      <c r="O76" s="9" t="s">
        <v>28</v>
      </c>
      <c r="P76" s="91"/>
      <c r="Q76" s="87"/>
      <c r="R76" s="89"/>
      <c r="S76" s="91"/>
      <c r="T76" s="87"/>
      <c r="U76" s="89"/>
      <c r="V76" s="91"/>
      <c r="W76" s="87"/>
      <c r="X76" s="89"/>
      <c r="Y76" s="17"/>
      <c r="Z76" s="12"/>
      <c r="AA76" s="12"/>
      <c r="AB76" s="12"/>
      <c r="AC76" s="12"/>
      <c r="AD76" s="12"/>
      <c r="AE76" s="12"/>
      <c r="AF76" s="12"/>
      <c r="AG76" s="12"/>
      <c r="AH76" s="12"/>
      <c r="AI76" s="12"/>
      <c r="AJ76" s="12"/>
      <c r="AK76" s="12"/>
    </row>
    <row r="77" spans="1:37" s="12" customFormat="1" ht="12.75">
      <c r="A77" s="48" t="s">
        <v>86</v>
      </c>
      <c r="B77" s="55">
        <v>5940000</v>
      </c>
      <c r="C77" s="55">
        <v>5940</v>
      </c>
      <c r="D77" s="55">
        <v>550000</v>
      </c>
      <c r="E77" s="55">
        <v>6204000</v>
      </c>
      <c r="F77" s="55">
        <v>5940</v>
      </c>
      <c r="G77" s="55">
        <v>550000</v>
      </c>
      <c r="H77" s="55">
        <v>6732000</v>
      </c>
      <c r="I77" s="55">
        <v>6600</v>
      </c>
      <c r="J77" s="55">
        <v>660000</v>
      </c>
      <c r="O77" s="48" t="s">
        <v>86</v>
      </c>
      <c r="P77" s="33">
        <f>IF(B77='Valores mínimos'!B77,Puntaje!B77,('Valores mínimos'!B77/B77)*Puntaje!B77)</f>
        <v>4</v>
      </c>
      <c r="Q77" s="33">
        <f>IF(C77='Valores mínimos'!C77,Puntaje!C77,('Valores mínimos'!C77/C77)*Puntaje!C77)</f>
        <v>0.33670033670033672</v>
      </c>
      <c r="R77" s="33">
        <f>IF(D77='Valores mínimos'!D77,Puntaje!D77,('Valores mínimos'!D77/D77)*Puntaje!D77)</f>
        <v>0.12727272727272726</v>
      </c>
      <c r="S77" s="33">
        <f>IF(E77='Valores mínimos'!E77,Puntaje!E77,('Valores mínimos'!E77/E77)*Puntaje!E77)</f>
        <v>4</v>
      </c>
      <c r="T77" s="33">
        <f>IF(F77='Valores mínimos'!F77,Puntaje!F77,('Valores mínimos'!F77/F77)*Puntaje!F77)</f>
        <v>0.4208754208754209</v>
      </c>
      <c r="U77" s="33">
        <f>IF(G77='Valores mínimos'!G77,Puntaje!G77,('Valores mínimos'!G77/G77)*Puntaje!G77)</f>
        <v>0.12727272727272726</v>
      </c>
      <c r="V77" s="33">
        <f>IF(H77='Valores mínimos'!H77,Puntaje!H77,('Valores mínimos'!H77/H77)*Puntaje!H77)</f>
        <v>4</v>
      </c>
      <c r="W77" s="33">
        <f>IF(I77='Valores mínimos'!I77,Puntaje!I77,('Valores mínimos'!I77/I77)*Puntaje!I77)</f>
        <v>0.45454545454545453</v>
      </c>
      <c r="X77" s="33">
        <f>IF(J77='Valores mínimos'!J77,Puntaje!J77,('Valores mínimos'!J77/J77)*Puntaje!J77)</f>
        <v>0.10606060606060606</v>
      </c>
    </row>
    <row r="78" spans="1:37" s="12" customFormat="1" ht="12.75">
      <c r="A78" s="48" t="s">
        <v>87</v>
      </c>
      <c r="B78" s="55">
        <v>5940000</v>
      </c>
      <c r="C78" s="55">
        <v>5940</v>
      </c>
      <c r="D78" s="55">
        <v>550000</v>
      </c>
      <c r="E78" s="55">
        <v>6204000</v>
      </c>
      <c r="F78" s="55">
        <v>5940</v>
      </c>
      <c r="G78" s="55">
        <v>550000</v>
      </c>
      <c r="H78" s="55">
        <v>6732000</v>
      </c>
      <c r="I78" s="55">
        <v>6600</v>
      </c>
      <c r="J78" s="55">
        <v>660000</v>
      </c>
      <c r="O78" s="48" t="s">
        <v>87</v>
      </c>
      <c r="P78" s="33">
        <f>IF(B78='Valores mínimos'!B78,Puntaje!B78,('Valores mínimos'!B78/B78)*Puntaje!B78)</f>
        <v>2</v>
      </c>
      <c r="Q78" s="33">
        <f>IF(C78='Valores mínimos'!C78,Puntaje!C78,('Valores mínimos'!C78/C78)*Puntaje!C78)</f>
        <v>0.33670033670033672</v>
      </c>
      <c r="R78" s="33">
        <f>IF(D78='Valores mínimos'!D78,Puntaje!D78,('Valores mínimos'!D78/D78)*Puntaje!D78)</f>
        <v>0.12727272727272726</v>
      </c>
      <c r="S78" s="33">
        <f>IF(E78='Valores mínimos'!E78,Puntaje!E78,('Valores mínimos'!E78/E78)*Puntaje!E78)</f>
        <v>2</v>
      </c>
      <c r="T78" s="33">
        <f>IF(F78='Valores mínimos'!F78,Puntaje!F78,('Valores mínimos'!F78/F78)*Puntaje!F78)</f>
        <v>0.4208754208754209</v>
      </c>
      <c r="U78" s="33">
        <f>IF(G78='Valores mínimos'!G78,Puntaje!G78,('Valores mínimos'!G78/G78)*Puntaje!G78)</f>
        <v>0.12727272727272726</v>
      </c>
      <c r="V78" s="33">
        <f>IF(H78='Valores mínimos'!H78,Puntaje!H78,('Valores mínimos'!H78/H78)*Puntaje!H78)</f>
        <v>2</v>
      </c>
      <c r="W78" s="33">
        <f>IF(I78='Valores mínimos'!I78,Puntaje!I78,('Valores mínimos'!I78/I78)*Puntaje!I78)</f>
        <v>0.45454545454545453</v>
      </c>
      <c r="X78" s="33">
        <f>IF(J78='Valores mínimos'!J78,Puntaje!J78,('Valores mínimos'!J78/J78)*Puntaje!J78)</f>
        <v>0.10606060606060606</v>
      </c>
    </row>
    <row r="79" spans="1:37" s="12" customFormat="1" ht="12.75">
      <c r="A79" s="48" t="s">
        <v>88</v>
      </c>
      <c r="B79" s="55">
        <v>6468000</v>
      </c>
      <c r="C79" s="55">
        <v>5940</v>
      </c>
      <c r="D79" s="55">
        <v>550000</v>
      </c>
      <c r="E79" s="55">
        <v>6732000</v>
      </c>
      <c r="F79" s="55">
        <v>5940</v>
      </c>
      <c r="G79" s="55">
        <v>550000</v>
      </c>
      <c r="H79" s="55">
        <v>7260000</v>
      </c>
      <c r="I79" s="55">
        <v>6600</v>
      </c>
      <c r="J79" s="55">
        <v>660000</v>
      </c>
      <c r="O79" s="48" t="s">
        <v>88</v>
      </c>
      <c r="P79" s="33">
        <f>IF(B79='Valores mínimos'!B79,Puntaje!B79,('Valores mínimos'!B79/B79)*Puntaje!B79)</f>
        <v>4</v>
      </c>
      <c r="Q79" s="33">
        <f>IF(C79='Valores mínimos'!C79,Puntaje!C79,('Valores mínimos'!C79/C79)*Puntaje!C79)</f>
        <v>0.33670033670033672</v>
      </c>
      <c r="R79" s="33">
        <f>IF(D79='Valores mínimos'!D79,Puntaje!D79,('Valores mínimos'!D79/D79)*Puntaje!D79)</f>
        <v>0.12727272727272726</v>
      </c>
      <c r="S79" s="33">
        <f>IF(E79='Valores mínimos'!E79,Puntaje!E79,('Valores mínimos'!E79/E79)*Puntaje!E79)</f>
        <v>4</v>
      </c>
      <c r="T79" s="33">
        <f>IF(F79='Valores mínimos'!F79,Puntaje!F79,('Valores mínimos'!F79/F79)*Puntaje!F79)</f>
        <v>0.4208754208754209</v>
      </c>
      <c r="U79" s="33">
        <f>IF(G79='Valores mínimos'!G79,Puntaje!G79,('Valores mínimos'!G79/G79)*Puntaje!G79)</f>
        <v>0.12727272727272726</v>
      </c>
      <c r="V79" s="33">
        <f>IF(H79='Valores mínimos'!H79,Puntaje!H79,('Valores mínimos'!H79/H79)*Puntaje!H79)</f>
        <v>4</v>
      </c>
      <c r="W79" s="33">
        <f>IF(I79='Valores mínimos'!I79,Puntaje!I79,('Valores mínimos'!I79/I79)*Puntaje!I79)</f>
        <v>0.45454545454545453</v>
      </c>
      <c r="X79" s="33">
        <f>IF(J79='Valores mínimos'!J79,Puntaje!J79,('Valores mínimos'!J79/J79)*Puntaje!J79)</f>
        <v>0.10606060606060606</v>
      </c>
    </row>
    <row r="80" spans="1:37" s="12" customFormat="1" ht="12.75">
      <c r="A80" s="48" t="s">
        <v>89</v>
      </c>
      <c r="B80" s="55">
        <v>6468000</v>
      </c>
      <c r="C80" s="55">
        <v>5940</v>
      </c>
      <c r="D80" s="55">
        <v>550000</v>
      </c>
      <c r="E80" s="55">
        <v>6732000</v>
      </c>
      <c r="F80" s="55">
        <v>5940</v>
      </c>
      <c r="G80" s="55">
        <v>550000</v>
      </c>
      <c r="H80" s="55">
        <v>7260000</v>
      </c>
      <c r="I80" s="55">
        <v>6600</v>
      </c>
      <c r="J80" s="55">
        <v>660000</v>
      </c>
      <c r="O80" s="48" t="s">
        <v>89</v>
      </c>
      <c r="P80" s="33">
        <f>IF(B80='Valores mínimos'!B80,Puntaje!B80,('Valores mínimos'!B80/B80)*Puntaje!B80)</f>
        <v>2</v>
      </c>
      <c r="Q80" s="33">
        <f>IF(C80='Valores mínimos'!C80,Puntaje!C80,('Valores mínimos'!C80/C80)*Puntaje!C80)</f>
        <v>0.33670033670033672</v>
      </c>
      <c r="R80" s="33">
        <f>IF(D80='Valores mínimos'!D80,Puntaje!D80,('Valores mínimos'!D80/D80)*Puntaje!D80)</f>
        <v>0.12727272727272726</v>
      </c>
      <c r="S80" s="33">
        <f>IF(E80='Valores mínimos'!E80,Puntaje!E80,('Valores mínimos'!E80/E80)*Puntaje!E80)</f>
        <v>2</v>
      </c>
      <c r="T80" s="33">
        <f>IF(F80='Valores mínimos'!F80,Puntaje!F80,('Valores mínimos'!F80/F80)*Puntaje!F80)</f>
        <v>0.4208754208754209</v>
      </c>
      <c r="U80" s="33">
        <f>IF(G80='Valores mínimos'!G80,Puntaje!G80,('Valores mínimos'!G80/G80)*Puntaje!G80)</f>
        <v>0.12727272727272726</v>
      </c>
      <c r="V80" s="33">
        <f>IF(H80='Valores mínimos'!H80,Puntaje!H80,('Valores mínimos'!H80/H80)*Puntaje!H80)</f>
        <v>2</v>
      </c>
      <c r="W80" s="33">
        <f>IF(I80='Valores mínimos'!I80,Puntaje!I80,('Valores mínimos'!I80/I80)*Puntaje!I80)</f>
        <v>0.45454545454545453</v>
      </c>
      <c r="X80" s="33">
        <f>IF(J80='Valores mínimos'!J80,Puntaje!J80,('Valores mínimos'!J80/J80)*Puntaje!J80)</f>
        <v>0.10606060606060606</v>
      </c>
    </row>
    <row r="81" spans="1:24" s="12" customFormat="1" ht="12.75">
      <c r="A81" s="48" t="s">
        <v>90</v>
      </c>
      <c r="B81" s="55">
        <v>6468000</v>
      </c>
      <c r="C81" s="55">
        <v>5940</v>
      </c>
      <c r="D81" s="55">
        <v>550000</v>
      </c>
      <c r="E81" s="55">
        <v>6732000</v>
      </c>
      <c r="F81" s="55">
        <v>5940</v>
      </c>
      <c r="G81" s="55">
        <v>550000</v>
      </c>
      <c r="H81" s="55">
        <v>7260000</v>
      </c>
      <c r="I81" s="55">
        <v>6600</v>
      </c>
      <c r="J81" s="55">
        <v>660000</v>
      </c>
      <c r="O81" s="48" t="s">
        <v>90</v>
      </c>
      <c r="P81" s="33">
        <f>IF(B81='Valores mínimos'!B81,Puntaje!B81,('Valores mínimos'!B81/B81)*Puntaje!B81)</f>
        <v>1.5460729746444033</v>
      </c>
      <c r="Q81" s="33">
        <f>IF(C81='Valores mínimos'!C81,Puntaje!C81,('Valores mínimos'!C81/C81)*Puntaje!C81)</f>
        <v>0.33670033670033672</v>
      </c>
      <c r="R81" s="33">
        <f>IF(D81='Valores mínimos'!D81,Puntaje!D81,('Valores mínimos'!D81/D81)*Puntaje!D81)</f>
        <v>0.12727272727272726</v>
      </c>
      <c r="S81" s="33">
        <f>IF(E81='Valores mínimos'!E81,Puntaje!E81,('Valores mínimos'!E81/E81)*Puntaje!E81)</f>
        <v>2</v>
      </c>
      <c r="T81" s="33">
        <f>IF(F81='Valores mínimos'!F81,Puntaje!F81,('Valores mínimos'!F81/F81)*Puntaje!F81)</f>
        <v>0.4208754208754209</v>
      </c>
      <c r="U81" s="33">
        <f>IF(G81='Valores mínimos'!G81,Puntaje!G81,('Valores mínimos'!G81/G81)*Puntaje!G81)</f>
        <v>0.12727272727272726</v>
      </c>
      <c r="V81" s="33">
        <f>IF(H81='Valores mínimos'!H81,Puntaje!H81,('Valores mínimos'!H81/H81)*Puntaje!H81)</f>
        <v>2</v>
      </c>
      <c r="W81" s="33">
        <f>IF(I81='Valores mínimos'!I81,Puntaje!I81,('Valores mínimos'!I81/I81)*Puntaje!I81)</f>
        <v>0.45454545454545453</v>
      </c>
      <c r="X81" s="33">
        <f>IF(J81='Valores mínimos'!J81,Puntaje!J81,('Valores mínimos'!J81/J81)*Puntaje!J81)</f>
        <v>0.10606060606060606</v>
      </c>
    </row>
    <row r="82" spans="1:24" s="12" customFormat="1" ht="12.75">
      <c r="A82" s="48" t="s">
        <v>91</v>
      </c>
      <c r="B82" s="55">
        <v>3960000</v>
      </c>
      <c r="C82" s="55">
        <v>5940</v>
      </c>
      <c r="D82" s="55">
        <v>550000</v>
      </c>
      <c r="E82" s="55">
        <v>4224000</v>
      </c>
      <c r="F82" s="55">
        <v>5940</v>
      </c>
      <c r="G82" s="55">
        <v>550000</v>
      </c>
      <c r="H82" s="55">
        <v>4752000</v>
      </c>
      <c r="I82" s="55">
        <v>6600</v>
      </c>
      <c r="J82" s="55">
        <v>660000</v>
      </c>
      <c r="O82" s="48" t="s">
        <v>91</v>
      </c>
      <c r="P82" s="33">
        <f>IF(B82='Valores mínimos'!B82,Puntaje!B82,('Valores mínimos'!B82/B82)*Puntaje!B82)</f>
        <v>4</v>
      </c>
      <c r="Q82" s="33">
        <f>IF(C82='Valores mínimos'!C82,Puntaje!C82,('Valores mínimos'!C82/C82)*Puntaje!C82)</f>
        <v>0.33670033670033672</v>
      </c>
      <c r="R82" s="33">
        <f>IF(D82='Valores mínimos'!D82,Puntaje!D82,('Valores mínimos'!D82/D82)*Puntaje!D82)</f>
        <v>0.12727272727272726</v>
      </c>
      <c r="S82" s="33">
        <f>IF(E82='Valores mínimos'!E82,Puntaje!E82,('Valores mínimos'!E82/E82)*Puntaje!E82)</f>
        <v>4</v>
      </c>
      <c r="T82" s="33">
        <f>IF(F82='Valores mínimos'!F82,Puntaje!F82,('Valores mínimos'!F82/F82)*Puntaje!F82)</f>
        <v>0.4208754208754209</v>
      </c>
      <c r="U82" s="33">
        <f>IF(G82='Valores mínimos'!G82,Puntaje!G82,('Valores mínimos'!G82/G82)*Puntaje!G82)</f>
        <v>0.12727272727272726</v>
      </c>
      <c r="V82" s="33">
        <f>IF(H82='Valores mínimos'!H82,Puntaje!H82,('Valores mínimos'!H82/H82)*Puntaje!H82)</f>
        <v>4</v>
      </c>
      <c r="W82" s="33">
        <f>IF(I82='Valores mínimos'!I82,Puntaje!I82,('Valores mínimos'!I82/I82)*Puntaje!I82)</f>
        <v>0.45454545454545453</v>
      </c>
      <c r="X82" s="33">
        <f>IF(J82='Valores mínimos'!J82,Puntaje!J82,('Valores mínimos'!J82/J82)*Puntaje!J82)</f>
        <v>0.10606060606060606</v>
      </c>
    </row>
    <row r="83" spans="1:24" s="12" customFormat="1" ht="12.75">
      <c r="A83" s="48" t="s">
        <v>92</v>
      </c>
      <c r="B83" s="55">
        <v>3828000</v>
      </c>
      <c r="C83" s="55">
        <v>5940</v>
      </c>
      <c r="D83" s="55">
        <v>550000</v>
      </c>
      <c r="E83" s="55">
        <v>4092000</v>
      </c>
      <c r="F83" s="55">
        <v>5940</v>
      </c>
      <c r="G83" s="55">
        <v>550000</v>
      </c>
      <c r="H83" s="55">
        <v>4620000</v>
      </c>
      <c r="I83" s="55">
        <v>6600</v>
      </c>
      <c r="J83" s="55">
        <v>660000</v>
      </c>
      <c r="O83" s="48" t="s">
        <v>92</v>
      </c>
      <c r="P83" s="33">
        <f>IF(B83='Valores mínimos'!B83,Puntaje!B83,('Valores mínimos'!B83/B83)*Puntaje!B83)</f>
        <v>10</v>
      </c>
      <c r="Q83" s="33">
        <f>IF(C83='Valores mínimos'!C83,Puntaje!C83,('Valores mínimos'!C83/C83)*Puntaje!C83)</f>
        <v>1.6835016835016836</v>
      </c>
      <c r="R83" s="33">
        <f>IF(D83='Valores mínimos'!D83,Puntaje!D83,('Valores mínimos'!D83/D83)*Puntaje!D83)</f>
        <v>0.63636363636363624</v>
      </c>
      <c r="S83" s="33">
        <f>IF(E83='Valores mínimos'!E83,Puntaje!E83,('Valores mínimos'!E83/E83)*Puntaje!E83)</f>
        <v>10</v>
      </c>
      <c r="T83" s="33">
        <f>IF(F83='Valores mínimos'!F83,Puntaje!F83,('Valores mínimos'!F83/F83)*Puntaje!F83)</f>
        <v>2.1043771043771047</v>
      </c>
      <c r="U83" s="33">
        <f>IF(G83='Valores mínimos'!G83,Puntaje!G83,('Valores mínimos'!G83/G83)*Puntaje!G83)</f>
        <v>0.63636363636363624</v>
      </c>
      <c r="V83" s="33">
        <f>IF(H83='Valores mínimos'!H83,Puntaje!H83,('Valores mínimos'!H83/H83)*Puntaje!H83)</f>
        <v>10</v>
      </c>
      <c r="W83" s="33">
        <f>IF(I83='Valores mínimos'!I83,Puntaje!I83,('Valores mínimos'!I83/I83)*Puntaje!I83)</f>
        <v>2.2727272727272725</v>
      </c>
      <c r="X83" s="33">
        <f>IF(J83='Valores mínimos'!J83,Puntaje!J83,('Valores mínimos'!J83/J83)*Puntaje!J83)</f>
        <v>0.53030303030303028</v>
      </c>
    </row>
    <row r="84" spans="1:24" s="12" customFormat="1" ht="12.75">
      <c r="A84" s="48" t="s">
        <v>93</v>
      </c>
      <c r="B84" s="55">
        <v>4356000</v>
      </c>
      <c r="C84" s="55">
        <v>5940</v>
      </c>
      <c r="D84" s="55">
        <v>550000</v>
      </c>
      <c r="E84" s="55">
        <v>4620000</v>
      </c>
      <c r="F84" s="55">
        <v>5940</v>
      </c>
      <c r="G84" s="55">
        <v>550000</v>
      </c>
      <c r="H84" s="55">
        <v>5148000</v>
      </c>
      <c r="I84" s="55">
        <v>6600</v>
      </c>
      <c r="J84" s="55">
        <v>660000</v>
      </c>
      <c r="O84" s="48" t="s">
        <v>93</v>
      </c>
      <c r="P84" s="33">
        <f>IF(B84='Valores mínimos'!B84,Puntaje!B84,('Valores mínimos'!B84/B84)*Puntaje!B84)</f>
        <v>4</v>
      </c>
      <c r="Q84" s="33">
        <f>IF(C84='Valores mínimos'!C84,Puntaje!C84,('Valores mínimos'!C84/C84)*Puntaje!C84)</f>
        <v>0.33670033670033672</v>
      </c>
      <c r="R84" s="33">
        <f>IF(D84='Valores mínimos'!D84,Puntaje!D84,('Valores mínimos'!D84/D84)*Puntaje!D84)</f>
        <v>0.12727272727272726</v>
      </c>
      <c r="S84" s="33">
        <f>IF(E84='Valores mínimos'!E84,Puntaje!E84,('Valores mínimos'!E84/E84)*Puntaje!E84)</f>
        <v>4</v>
      </c>
      <c r="T84" s="33">
        <f>IF(F84='Valores mínimos'!F84,Puntaje!F84,('Valores mínimos'!F84/F84)*Puntaje!F84)</f>
        <v>0.4208754208754209</v>
      </c>
      <c r="U84" s="33">
        <f>IF(G84='Valores mínimos'!G84,Puntaje!G84,('Valores mínimos'!G84/G84)*Puntaje!G84)</f>
        <v>0.12727272727272726</v>
      </c>
      <c r="V84" s="33">
        <f>IF(H84='Valores mínimos'!H84,Puntaje!H84,('Valores mínimos'!H84/H84)*Puntaje!H84)</f>
        <v>4</v>
      </c>
      <c r="W84" s="33">
        <f>IF(I84='Valores mínimos'!I84,Puntaje!I84,('Valores mínimos'!I84/I84)*Puntaje!I84)</f>
        <v>0.45454545454545453</v>
      </c>
      <c r="X84" s="33">
        <f>IF(J84='Valores mínimos'!J84,Puntaje!J84,('Valores mínimos'!J84/J84)*Puntaje!J84)</f>
        <v>0.10606060606060606</v>
      </c>
    </row>
    <row r="85" spans="1:24" s="12" customFormat="1" ht="12.75">
      <c r="A85" s="48" t="s">
        <v>94</v>
      </c>
      <c r="B85" s="55">
        <v>4356000</v>
      </c>
      <c r="C85" s="55">
        <v>5940</v>
      </c>
      <c r="D85" s="55">
        <v>550000</v>
      </c>
      <c r="E85" s="55">
        <v>4620000</v>
      </c>
      <c r="F85" s="55">
        <v>5940</v>
      </c>
      <c r="G85" s="55">
        <v>550000</v>
      </c>
      <c r="H85" s="55">
        <v>5148000</v>
      </c>
      <c r="I85" s="55">
        <v>6600</v>
      </c>
      <c r="J85" s="55">
        <v>660000</v>
      </c>
      <c r="O85" s="48" t="s">
        <v>94</v>
      </c>
      <c r="P85" s="33">
        <f>IF(B85='Valores mínimos'!B85,Puntaje!B85,('Valores mínimos'!B85/B85)*Puntaje!B85)</f>
        <v>2</v>
      </c>
      <c r="Q85" s="33">
        <f>IF(C85='Valores mínimos'!C85,Puntaje!C85,('Valores mínimos'!C85/C85)*Puntaje!C85)</f>
        <v>0.33670033670033672</v>
      </c>
      <c r="R85" s="33">
        <f>IF(D85='Valores mínimos'!D85,Puntaje!D85,('Valores mínimos'!D85/D85)*Puntaje!D85)</f>
        <v>0.12727272727272726</v>
      </c>
      <c r="S85" s="33">
        <f>IF(E85='Valores mínimos'!E85,Puntaje!E85,('Valores mínimos'!E85/E85)*Puntaje!E85)</f>
        <v>2</v>
      </c>
      <c r="T85" s="33">
        <f>IF(F85='Valores mínimos'!F85,Puntaje!F85,('Valores mínimos'!F85/F85)*Puntaje!F85)</f>
        <v>0.4208754208754209</v>
      </c>
      <c r="U85" s="33">
        <f>IF(G85='Valores mínimos'!G85,Puntaje!G85,('Valores mínimos'!G85/G85)*Puntaje!G85)</f>
        <v>0.12727272727272726</v>
      </c>
      <c r="V85" s="33">
        <f>IF(H85='Valores mínimos'!H85,Puntaje!H85,('Valores mínimos'!H85/H85)*Puntaje!H85)</f>
        <v>2</v>
      </c>
      <c r="W85" s="33">
        <f>IF(I85='Valores mínimos'!I85,Puntaje!I85,('Valores mínimos'!I85/I85)*Puntaje!I85)</f>
        <v>0.45454545454545453</v>
      </c>
      <c r="X85" s="33">
        <f>IF(J85='Valores mínimos'!J85,Puntaje!J85,('Valores mínimos'!J85/J85)*Puntaje!J85)</f>
        <v>0.10606060606060606</v>
      </c>
    </row>
    <row r="86" spans="1:24" s="12" customFormat="1" ht="12.75">
      <c r="A86" s="48" t="s">
        <v>95</v>
      </c>
      <c r="B86" s="55">
        <v>3564000</v>
      </c>
      <c r="C86" s="55">
        <v>5940</v>
      </c>
      <c r="D86" s="55">
        <v>550000</v>
      </c>
      <c r="E86" s="55">
        <v>3960000</v>
      </c>
      <c r="F86" s="55">
        <v>5940</v>
      </c>
      <c r="G86" s="55">
        <v>550000</v>
      </c>
      <c r="H86" s="55">
        <v>4488000</v>
      </c>
      <c r="I86" s="55">
        <v>6600</v>
      </c>
      <c r="J86" s="55">
        <v>660000</v>
      </c>
      <c r="O86" s="48" t="s">
        <v>95</v>
      </c>
      <c r="P86" s="33">
        <f>IF(B86='Valores mínimos'!B86,Puntaje!B86,('Valores mínimos'!B86/B86)*Puntaje!B86)</f>
        <v>2</v>
      </c>
      <c r="Q86" s="33">
        <f>IF(C86='Valores mínimos'!C86,Puntaje!C86,('Valores mínimos'!C86/C86)*Puntaje!C86)</f>
        <v>0.33670033670033672</v>
      </c>
      <c r="R86" s="33">
        <f>IF(D86='Valores mínimos'!D86,Puntaje!D86,('Valores mínimos'!D86/D86)*Puntaje!D86)</f>
        <v>0.12727272727272726</v>
      </c>
      <c r="S86" s="33">
        <f>IF(E86='Valores mínimos'!E86,Puntaje!E86,('Valores mínimos'!E86/E86)*Puntaje!E86)</f>
        <v>2</v>
      </c>
      <c r="T86" s="33">
        <f>IF(F86='Valores mínimos'!F86,Puntaje!F86,('Valores mínimos'!F86/F86)*Puntaje!F86)</f>
        <v>0.4208754208754209</v>
      </c>
      <c r="U86" s="33">
        <f>IF(G86='Valores mínimos'!G86,Puntaje!G86,('Valores mínimos'!G86/G86)*Puntaje!G86)</f>
        <v>0.12727272727272726</v>
      </c>
      <c r="V86" s="33">
        <f>IF(H86='Valores mínimos'!H86,Puntaje!H86,('Valores mínimos'!H86/H86)*Puntaje!H86)</f>
        <v>2</v>
      </c>
      <c r="W86" s="33">
        <f>IF(I86='Valores mínimos'!I86,Puntaje!I86,('Valores mínimos'!I86/I86)*Puntaje!I86)</f>
        <v>0.45454545454545453</v>
      </c>
      <c r="X86" s="33">
        <f>IF(J86='Valores mínimos'!J86,Puntaje!J86,('Valores mínimos'!J86/J86)*Puntaje!J86)</f>
        <v>0.10606060606060606</v>
      </c>
    </row>
    <row r="87" spans="1:24" s="12" customFormat="1" ht="12.75">
      <c r="A87" s="48" t="s">
        <v>96</v>
      </c>
      <c r="B87" s="55">
        <v>4488000</v>
      </c>
      <c r="C87" s="55">
        <v>5940</v>
      </c>
      <c r="D87" s="55">
        <v>550000</v>
      </c>
      <c r="E87" s="55">
        <v>4884000</v>
      </c>
      <c r="F87" s="55">
        <v>5940</v>
      </c>
      <c r="G87" s="55">
        <v>550000</v>
      </c>
      <c r="H87" s="55">
        <v>5412000</v>
      </c>
      <c r="I87" s="55">
        <v>6600</v>
      </c>
      <c r="J87" s="55">
        <v>660000</v>
      </c>
      <c r="O87" s="48" t="s">
        <v>96</v>
      </c>
      <c r="P87" s="33">
        <f>IF(B87='Valores mínimos'!B87,Puntaje!B87,('Valores mínimos'!B87/B87)*Puntaje!B87)</f>
        <v>2</v>
      </c>
      <c r="Q87" s="33">
        <f>IF(C87='Valores mínimos'!C87,Puntaje!C87,('Valores mínimos'!C87/C87)*Puntaje!C87)</f>
        <v>0.33670033670033672</v>
      </c>
      <c r="R87" s="33">
        <f>IF(D87='Valores mínimos'!D87,Puntaje!D87,('Valores mínimos'!D87/D87)*Puntaje!D87)</f>
        <v>0.12727272727272726</v>
      </c>
      <c r="S87" s="33">
        <f>IF(E87='Valores mínimos'!E87,Puntaje!E87,('Valores mínimos'!E87/E87)*Puntaje!E87)</f>
        <v>2</v>
      </c>
      <c r="T87" s="33">
        <f>IF(F87='Valores mínimos'!F87,Puntaje!F87,('Valores mínimos'!F87/F87)*Puntaje!F87)</f>
        <v>0.4208754208754209</v>
      </c>
      <c r="U87" s="33">
        <f>IF(G87='Valores mínimos'!G87,Puntaje!G87,('Valores mínimos'!G87/G87)*Puntaje!G87)</f>
        <v>0.12727272727272726</v>
      </c>
      <c r="V87" s="33">
        <f>IF(H87='Valores mínimos'!H87,Puntaje!H87,('Valores mínimos'!H87/H87)*Puntaje!H87)</f>
        <v>2</v>
      </c>
      <c r="W87" s="33">
        <f>IF(I87='Valores mínimos'!I87,Puntaje!I87,('Valores mínimos'!I87/I87)*Puntaje!I87)</f>
        <v>0.45454545454545453</v>
      </c>
      <c r="X87" s="33">
        <f>IF(J87='Valores mínimos'!J87,Puntaje!J87,('Valores mínimos'!J87/J87)*Puntaje!J87)</f>
        <v>0.10606060606060606</v>
      </c>
    </row>
    <row r="88" spans="1:24" s="12" customFormat="1" ht="12.75">
      <c r="A88" s="48" t="s">
        <v>97</v>
      </c>
      <c r="B88" s="55">
        <v>5280000</v>
      </c>
      <c r="C88" s="55">
        <v>5940</v>
      </c>
      <c r="D88" s="55">
        <v>550000</v>
      </c>
      <c r="E88" s="55">
        <v>5676000</v>
      </c>
      <c r="F88" s="55">
        <v>5940</v>
      </c>
      <c r="G88" s="55">
        <v>550000</v>
      </c>
      <c r="H88" s="55">
        <v>6204000</v>
      </c>
      <c r="I88" s="55">
        <v>6600</v>
      </c>
      <c r="J88" s="55">
        <v>660000</v>
      </c>
      <c r="O88" s="48" t="s">
        <v>97</v>
      </c>
      <c r="P88" s="33">
        <f>IF(B88='Valores mínimos'!B88,Puntaje!B88,('Valores mínimos'!B88/B88)*Puntaje!B88)</f>
        <v>1.893939393939394</v>
      </c>
      <c r="Q88" s="33">
        <f>IF(C88='Valores mínimos'!C88,Puntaje!C88,('Valores mínimos'!C88/C88)*Puntaje!C88)</f>
        <v>0.33670033670033672</v>
      </c>
      <c r="R88" s="33">
        <f>IF(D88='Valores mínimos'!D88,Puntaje!D88,('Valores mínimos'!D88/D88)*Puntaje!D88)</f>
        <v>0.12727272727272726</v>
      </c>
      <c r="S88" s="33">
        <f>IF(E88='Valores mínimos'!E88,Puntaje!E88,('Valores mínimos'!E88/E88)*Puntaje!E88)</f>
        <v>2</v>
      </c>
      <c r="T88" s="33">
        <f>IF(F88='Valores mínimos'!F88,Puntaje!F88,('Valores mínimos'!F88/F88)*Puntaje!F88)</f>
        <v>0.4208754208754209</v>
      </c>
      <c r="U88" s="33">
        <f>IF(G88='Valores mínimos'!G88,Puntaje!G88,('Valores mínimos'!G88/G88)*Puntaje!G88)</f>
        <v>0.12727272727272726</v>
      </c>
      <c r="V88" s="33">
        <f>IF(H88='Valores mínimos'!H88,Puntaje!H88,('Valores mínimos'!H88/H88)*Puntaje!H88)</f>
        <v>2</v>
      </c>
      <c r="W88" s="33">
        <f>IF(I88='Valores mínimos'!I88,Puntaje!I88,('Valores mínimos'!I88/I88)*Puntaje!I88)</f>
        <v>0.45454545454545453</v>
      </c>
      <c r="X88" s="33">
        <f>IF(J88='Valores mínimos'!J88,Puntaje!J88,('Valores mínimos'!J88/J88)*Puntaje!J88)</f>
        <v>0.10606060606060606</v>
      </c>
    </row>
    <row r="89" spans="1:24" s="12" customFormat="1" ht="12.75">
      <c r="A89" s="48" t="s">
        <v>98</v>
      </c>
      <c r="B89" s="55">
        <v>5280000</v>
      </c>
      <c r="C89" s="55">
        <v>5940</v>
      </c>
      <c r="D89" s="55">
        <v>550000</v>
      </c>
      <c r="E89" s="55">
        <v>5544000</v>
      </c>
      <c r="F89" s="55">
        <v>5940</v>
      </c>
      <c r="G89" s="55">
        <v>550000</v>
      </c>
      <c r="H89" s="55">
        <v>6072000</v>
      </c>
      <c r="I89" s="55">
        <v>6600</v>
      </c>
      <c r="J89" s="55">
        <v>660000</v>
      </c>
      <c r="O89" s="48" t="s">
        <v>98</v>
      </c>
      <c r="P89" s="33">
        <f>IF(B89='Valores mínimos'!B89,Puntaje!B89,('Valores mínimos'!B89/B89)*Puntaje!B89)</f>
        <v>3.7878787878787881</v>
      </c>
      <c r="Q89" s="33">
        <f>IF(C89='Valores mínimos'!C89,Puntaje!C89,('Valores mínimos'!C89/C89)*Puntaje!C89)</f>
        <v>0.33670033670033672</v>
      </c>
      <c r="R89" s="33">
        <f>IF(D89='Valores mínimos'!D89,Puntaje!D89,('Valores mínimos'!D89/D89)*Puntaje!D89)</f>
        <v>0.12727272727272726</v>
      </c>
      <c r="S89" s="33">
        <f>IF(E89='Valores mínimos'!E89,Puntaje!E89,('Valores mínimos'!E89/E89)*Puntaje!E89)</f>
        <v>4</v>
      </c>
      <c r="T89" s="33">
        <f>IF(F89='Valores mínimos'!F89,Puntaje!F89,('Valores mínimos'!F89/F89)*Puntaje!F89)</f>
        <v>0.4208754208754209</v>
      </c>
      <c r="U89" s="33">
        <f>IF(G89='Valores mínimos'!G89,Puntaje!G89,('Valores mínimos'!G89/G89)*Puntaje!G89)</f>
        <v>0.12727272727272726</v>
      </c>
      <c r="V89" s="33">
        <f>IF(H89='Valores mínimos'!H89,Puntaje!H89,('Valores mínimos'!H89/H89)*Puntaje!H89)</f>
        <v>4</v>
      </c>
      <c r="W89" s="33">
        <f>IF(I89='Valores mínimos'!I89,Puntaje!I89,('Valores mínimos'!I89/I89)*Puntaje!I89)</f>
        <v>0.45454545454545453</v>
      </c>
      <c r="X89" s="33">
        <f>IF(J89='Valores mínimos'!J89,Puntaje!J89,('Valores mínimos'!J89/J89)*Puntaje!J89)</f>
        <v>0.10606060606060606</v>
      </c>
    </row>
    <row r="90" spans="1:24" s="12" customFormat="1" ht="12.75">
      <c r="A90" s="48" t="s">
        <v>99</v>
      </c>
      <c r="B90" s="55">
        <v>4488000</v>
      </c>
      <c r="C90" s="55">
        <v>5940</v>
      </c>
      <c r="D90" s="55">
        <v>550000</v>
      </c>
      <c r="E90" s="55">
        <v>4752000</v>
      </c>
      <c r="F90" s="55">
        <v>5940</v>
      </c>
      <c r="G90" s="55">
        <v>550000</v>
      </c>
      <c r="H90" s="55">
        <v>5280000</v>
      </c>
      <c r="I90" s="55">
        <v>6600</v>
      </c>
      <c r="J90" s="55">
        <v>660000</v>
      </c>
      <c r="O90" s="48" t="s">
        <v>99</v>
      </c>
      <c r="P90" s="33">
        <f>IF(B90='Valores mínimos'!B90,Puntaje!B90,('Valores mínimos'!B90/B90)*Puntaje!B90)</f>
        <v>2</v>
      </c>
      <c r="Q90" s="33">
        <f>IF(C90='Valores mínimos'!C90,Puntaje!C90,('Valores mínimos'!C90/C90)*Puntaje!C90)</f>
        <v>0.33670033670033672</v>
      </c>
      <c r="R90" s="33">
        <f>IF(D90='Valores mínimos'!D90,Puntaje!D90,('Valores mínimos'!D90/D90)*Puntaje!D90)</f>
        <v>0.12727272727272726</v>
      </c>
      <c r="S90" s="33">
        <f>IF(E90='Valores mínimos'!E90,Puntaje!E90,('Valores mínimos'!E90/E90)*Puntaje!E90)</f>
        <v>2</v>
      </c>
      <c r="T90" s="33">
        <f>IF(F90='Valores mínimos'!F90,Puntaje!F90,('Valores mínimos'!F90/F90)*Puntaje!F90)</f>
        <v>0.4208754208754209</v>
      </c>
      <c r="U90" s="33">
        <f>IF(G90='Valores mínimos'!G90,Puntaje!G90,('Valores mínimos'!G90/G90)*Puntaje!G90)</f>
        <v>0.12727272727272726</v>
      </c>
      <c r="V90" s="33">
        <f>IF(H90='Valores mínimos'!H90,Puntaje!H90,('Valores mínimos'!H90/H90)*Puntaje!H90)</f>
        <v>2</v>
      </c>
      <c r="W90" s="33">
        <f>IF(I90='Valores mínimos'!I90,Puntaje!I90,('Valores mínimos'!I90/I90)*Puntaje!I90)</f>
        <v>0.45454545454545453</v>
      </c>
      <c r="X90" s="33">
        <f>IF(J90='Valores mínimos'!J90,Puntaje!J90,('Valores mínimos'!J90/J90)*Puntaje!J90)</f>
        <v>0.10606060606060606</v>
      </c>
    </row>
    <row r="91" spans="1:24" s="12" customFormat="1" ht="12.75">
      <c r="A91" s="48" t="s">
        <v>100</v>
      </c>
      <c r="B91" s="55">
        <v>5280000</v>
      </c>
      <c r="C91" s="55">
        <v>5940</v>
      </c>
      <c r="D91" s="55">
        <v>550000</v>
      </c>
      <c r="E91" s="55">
        <v>5676000</v>
      </c>
      <c r="F91" s="55">
        <v>5940</v>
      </c>
      <c r="G91" s="55">
        <v>550000</v>
      </c>
      <c r="H91" s="55">
        <v>6204000</v>
      </c>
      <c r="I91" s="55">
        <v>6600</v>
      </c>
      <c r="J91" s="55">
        <v>660000</v>
      </c>
      <c r="O91" s="48" t="s">
        <v>100</v>
      </c>
      <c r="P91" s="33">
        <f>IF(B91='Valores mínimos'!B91,Puntaje!B91,('Valores mínimos'!B91/B91)*Puntaje!B91)</f>
        <v>1.893939393939394</v>
      </c>
      <c r="Q91" s="33">
        <f>IF(C91='Valores mínimos'!C91,Puntaje!C91,('Valores mínimos'!C91/C91)*Puntaje!C91)</f>
        <v>0.33670033670033672</v>
      </c>
      <c r="R91" s="33">
        <f>IF(D91='Valores mínimos'!D91,Puntaje!D91,('Valores mínimos'!D91/D91)*Puntaje!D91)</f>
        <v>0.12727272727272726</v>
      </c>
      <c r="S91" s="33">
        <f>IF(E91='Valores mínimos'!E91,Puntaje!E91,('Valores mínimos'!E91/E91)*Puntaje!E91)</f>
        <v>2</v>
      </c>
      <c r="T91" s="33">
        <f>IF(F91='Valores mínimos'!F91,Puntaje!F91,('Valores mínimos'!F91/F91)*Puntaje!F91)</f>
        <v>0.4208754208754209</v>
      </c>
      <c r="U91" s="33">
        <f>IF(G91='Valores mínimos'!G91,Puntaje!G91,('Valores mínimos'!G91/G91)*Puntaje!G91)</f>
        <v>0.12727272727272726</v>
      </c>
      <c r="V91" s="33">
        <f>IF(H91='Valores mínimos'!H91,Puntaje!H91,('Valores mínimos'!H91/H91)*Puntaje!H91)</f>
        <v>2</v>
      </c>
      <c r="W91" s="33">
        <f>IF(I91='Valores mínimos'!I91,Puntaje!I91,('Valores mínimos'!I91/I91)*Puntaje!I91)</f>
        <v>0.45454545454545453</v>
      </c>
      <c r="X91" s="33">
        <f>IF(J91='Valores mínimos'!J91,Puntaje!J91,('Valores mínimos'!J91/J91)*Puntaje!J91)</f>
        <v>0.10606060606060606</v>
      </c>
    </row>
    <row r="92" spans="1:24" s="12" customFormat="1"/>
    <row r="93" spans="1:24" s="12" customFormat="1"/>
    <row r="94" spans="1:24" s="12" customFormat="1">
      <c r="A94" s="14" t="s">
        <v>101</v>
      </c>
      <c r="B94" s="14" t="s">
        <v>102</v>
      </c>
      <c r="O94" s="14" t="s">
        <v>101</v>
      </c>
      <c r="P94" s="14" t="s">
        <v>103</v>
      </c>
    </row>
    <row r="95" spans="1:24" s="12" customFormat="1">
      <c r="A95" s="13" t="s">
        <v>23</v>
      </c>
      <c r="B95" s="56">
        <v>37</v>
      </c>
      <c r="O95" s="13" t="s">
        <v>23</v>
      </c>
      <c r="P95" s="33">
        <f>IF(B95='Valores mínimos'!B95,Puntaje!B96,(B95/'Valores mínimos'!B95)*Puntaje!B96)</f>
        <v>20</v>
      </c>
    </row>
    <row r="96" spans="1:24" s="12" customFormat="1">
      <c r="A96" s="13" t="s">
        <v>22</v>
      </c>
      <c r="B96" s="56">
        <v>10</v>
      </c>
      <c r="O96" s="13" t="s">
        <v>22</v>
      </c>
      <c r="P96" s="33">
        <f>IF(B96='Valores mínimos'!B96,Puntaje!B97,(B96/'Valores mínimos'!B96)*Puntaje!B97)</f>
        <v>5.2631578947368416</v>
      </c>
    </row>
    <row r="97" spans="1:16" s="12" customFormat="1">
      <c r="A97" s="13" t="s">
        <v>21</v>
      </c>
      <c r="B97" s="56">
        <v>60</v>
      </c>
      <c r="O97" s="13" t="s">
        <v>21</v>
      </c>
      <c r="P97" s="33">
        <f>IF(B97='Valores mínimos'!B97,Puntaje!B98,(B97/'Valores mínimos'!B97)*Puntaje!B98)</f>
        <v>13.48314606741573</v>
      </c>
    </row>
    <row r="98" spans="1:16" s="12" customFormat="1">
      <c r="A98" s="13" t="s">
        <v>104</v>
      </c>
      <c r="B98" s="56">
        <v>216</v>
      </c>
      <c r="O98" s="13" t="s">
        <v>105</v>
      </c>
      <c r="P98" s="33">
        <f>IF(B98='Valores mínimos'!B98,Puntaje!B98,(B98/'Valores mínimos'!B98)*Puntaje!B98)</f>
        <v>6.5158371040723981</v>
      </c>
    </row>
    <row r="99" spans="1:16" s="11" customFormat="1"/>
    <row r="100" spans="1:16" s="11" customFormat="1"/>
    <row r="101" spans="1:16" s="11" customFormat="1"/>
    <row r="102" spans="1:16" s="11" customFormat="1"/>
    <row r="103" spans="1:16" s="11" customFormat="1"/>
    <row r="104" spans="1:16" s="11" customFormat="1"/>
    <row r="105" spans="1:16" s="11" customFormat="1"/>
    <row r="106" spans="1:16" s="11" customFormat="1"/>
    <row r="107" spans="1:16" s="11" customFormat="1"/>
    <row r="108" spans="1:16" s="11" customFormat="1"/>
    <row r="109" spans="1:16" s="11" customFormat="1"/>
    <row r="110" spans="1:16" s="11" customFormat="1"/>
    <row r="111" spans="1:16" s="11" customFormat="1"/>
    <row r="112" spans="1:16"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sheetData>
  <mergeCells count="103">
    <mergeCell ref="U75:U76"/>
    <mergeCell ref="V75:V76"/>
    <mergeCell ref="W75:W76"/>
    <mergeCell ref="X75:X76"/>
    <mergeCell ref="P75:P76"/>
    <mergeCell ref="Q75:Q76"/>
    <mergeCell ref="R75:R76"/>
    <mergeCell ref="S75:S76"/>
    <mergeCell ref="T75:T76"/>
    <mergeCell ref="P74:R74"/>
    <mergeCell ref="S74:U74"/>
    <mergeCell ref="V74:X74"/>
    <mergeCell ref="U59:U60"/>
    <mergeCell ref="V59:V60"/>
    <mergeCell ref="W59:W60"/>
    <mergeCell ref="X59:X60"/>
    <mergeCell ref="Y59:Y60"/>
    <mergeCell ref="P59:P60"/>
    <mergeCell ref="Q59:Q60"/>
    <mergeCell ref="R59:R60"/>
    <mergeCell ref="S59:S60"/>
    <mergeCell ref="T59:T60"/>
    <mergeCell ref="H11:H12"/>
    <mergeCell ref="I11:I12"/>
    <mergeCell ref="J11:J12"/>
    <mergeCell ref="G75:G76"/>
    <mergeCell ref="E74:G74"/>
    <mergeCell ref="H75:H76"/>
    <mergeCell ref="O57:AA57"/>
    <mergeCell ref="P58:R58"/>
    <mergeCell ref="S58:U58"/>
    <mergeCell ref="V58:X58"/>
    <mergeCell ref="Y58:AA58"/>
    <mergeCell ref="U11:U12"/>
    <mergeCell ref="V11:V12"/>
    <mergeCell ref="W11:W12"/>
    <mergeCell ref="X11:X12"/>
    <mergeCell ref="Y11:Y12"/>
    <mergeCell ref="P11:P12"/>
    <mergeCell ref="Q11:Q12"/>
    <mergeCell ref="R11:R12"/>
    <mergeCell ref="S11:S12"/>
    <mergeCell ref="T11:T12"/>
    <mergeCell ref="Z59:Z60"/>
    <mergeCell ref="AA59:AA60"/>
    <mergeCell ref="O73:X73"/>
    <mergeCell ref="O9:AA9"/>
    <mergeCell ref="P10:R10"/>
    <mergeCell ref="S10:U10"/>
    <mergeCell ref="V10:X10"/>
    <mergeCell ref="Y10:AA10"/>
    <mergeCell ref="A9:M9"/>
    <mergeCell ref="Z11:Z12"/>
    <mergeCell ref="AA11:AA12"/>
    <mergeCell ref="D75:D76"/>
    <mergeCell ref="C75:C76"/>
    <mergeCell ref="B75:B76"/>
    <mergeCell ref="B74:D74"/>
    <mergeCell ref="K11:K12"/>
    <mergeCell ref="K59:K60"/>
    <mergeCell ref="B59:B60"/>
    <mergeCell ref="C59:C60"/>
    <mergeCell ref="F59:F60"/>
    <mergeCell ref="G59:G60"/>
    <mergeCell ref="K58:M58"/>
    <mergeCell ref="A57:M57"/>
    <mergeCell ref="B58:D58"/>
    <mergeCell ref="E58:G58"/>
    <mergeCell ref="H58:J58"/>
    <mergeCell ref="E75:E76"/>
    <mergeCell ref="H74:J74"/>
    <mergeCell ref="F75:F76"/>
    <mergeCell ref="I75:I76"/>
    <mergeCell ref="J75:J76"/>
    <mergeCell ref="K10:M10"/>
    <mergeCell ref="L59:L60"/>
    <mergeCell ref="M59:M60"/>
    <mergeCell ref="H59:H60"/>
    <mergeCell ref="I59:I60"/>
    <mergeCell ref="A73:J73"/>
    <mergeCell ref="D59:D60"/>
    <mergeCell ref="E59:E60"/>
    <mergeCell ref="J59:J60"/>
    <mergeCell ref="E10:G10"/>
    <mergeCell ref="H10:J10"/>
    <mergeCell ref="B11:B12"/>
    <mergeCell ref="C11:C12"/>
    <mergeCell ref="D11:D12"/>
    <mergeCell ref="E11:E12"/>
    <mergeCell ref="F11:F12"/>
    <mergeCell ref="G11:G12"/>
    <mergeCell ref="B10:D10"/>
    <mergeCell ref="L11:L12"/>
    <mergeCell ref="M11:M12"/>
    <mergeCell ref="O7:Z7"/>
    <mergeCell ref="A6:C6"/>
    <mergeCell ref="A1:A2"/>
    <mergeCell ref="A3:C3"/>
    <mergeCell ref="A7:J7"/>
    <mergeCell ref="A8:J8"/>
    <mergeCell ref="B5:J5"/>
    <mergeCell ref="B4:J4"/>
    <mergeCell ref="B1:J2"/>
  </mergeCells>
  <printOptions horizont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48DD-C238-4739-9605-7DFED7C0C8F4}">
  <dimension ref="A1:BR173"/>
  <sheetViews>
    <sheetView zoomScaleNormal="100" workbookViewId="0">
      <selection activeCell="B69" sqref="B69"/>
    </sheetView>
  </sheetViews>
  <sheetFormatPr defaultColWidth="11.42578125" defaultRowHeight="12"/>
  <cols>
    <col min="1" max="1" width="31" style="19" customWidth="1"/>
    <col min="2" max="2" width="10.7109375" style="19" customWidth="1"/>
    <col min="3" max="4" width="10.7109375" style="11" customWidth="1"/>
    <col min="5" max="5" width="11.28515625" style="11" bestFit="1" customWidth="1"/>
    <col min="6" max="7" width="10.7109375" style="11" customWidth="1"/>
    <col min="8" max="8" width="11.28515625" style="11" bestFit="1" customWidth="1"/>
    <col min="9" max="14" width="10.7109375" style="11" customWidth="1"/>
    <col min="15" max="15" width="28.85546875" style="19" customWidth="1"/>
    <col min="16" max="18" width="10.7109375" style="19" customWidth="1"/>
    <col min="19" max="26" width="10.7109375" style="11" customWidth="1"/>
    <col min="27" max="27" width="12.85546875" style="11" customWidth="1"/>
    <col min="28" max="70" width="11.42578125" style="11"/>
    <col min="71" max="16384" width="11.42578125" style="19"/>
  </cols>
  <sheetData>
    <row r="1" spans="1:70" ht="24" customHeight="1">
      <c r="A1" s="66"/>
      <c r="B1" s="79" t="s">
        <v>12</v>
      </c>
      <c r="C1" s="79"/>
      <c r="D1" s="79"/>
      <c r="E1" s="79"/>
      <c r="F1" s="79"/>
      <c r="G1" s="79"/>
      <c r="H1" s="79"/>
      <c r="I1" s="79"/>
      <c r="J1" s="80"/>
      <c r="O1" s="11"/>
      <c r="P1" s="11"/>
      <c r="Q1" s="11"/>
      <c r="R1" s="11"/>
    </row>
    <row r="2" spans="1:70" ht="23.25" customHeight="1" thickBot="1">
      <c r="A2" s="67"/>
      <c r="B2" s="81"/>
      <c r="C2" s="81"/>
      <c r="D2" s="81"/>
      <c r="E2" s="81"/>
      <c r="F2" s="81"/>
      <c r="G2" s="81"/>
      <c r="H2" s="81"/>
      <c r="I2" s="81"/>
      <c r="J2" s="82"/>
      <c r="O2" s="11"/>
      <c r="P2" s="11"/>
      <c r="Q2" s="11"/>
      <c r="R2" s="11"/>
    </row>
    <row r="3" spans="1:70" s="11" customFormat="1" ht="4.5" customHeight="1">
      <c r="A3" s="68"/>
      <c r="B3" s="68"/>
      <c r="C3" s="68"/>
    </row>
    <row r="4" spans="1:70">
      <c r="A4" s="20" t="s">
        <v>13</v>
      </c>
      <c r="B4" s="77" t="str">
        <f>Resumen!E4</f>
        <v>TRANSPORTES ESPECIALES ACAR S.A</v>
      </c>
      <c r="C4" s="77"/>
      <c r="D4" s="77"/>
      <c r="E4" s="77"/>
      <c r="F4" s="77"/>
      <c r="G4" s="77"/>
      <c r="H4" s="77"/>
      <c r="I4" s="77"/>
      <c r="J4" s="78"/>
      <c r="O4" s="11"/>
      <c r="P4" s="11"/>
      <c r="Q4" s="11"/>
      <c r="R4" s="11"/>
    </row>
    <row r="5" spans="1:70" ht="12" customHeight="1">
      <c r="A5" s="20" t="s">
        <v>14</v>
      </c>
      <c r="B5" s="74">
        <v>3165239122</v>
      </c>
      <c r="C5" s="74"/>
      <c r="D5" s="74"/>
      <c r="E5" s="74"/>
      <c r="F5" s="74"/>
      <c r="G5" s="74"/>
      <c r="H5" s="74"/>
      <c r="I5" s="74"/>
      <c r="J5" s="100"/>
      <c r="O5" s="11"/>
      <c r="P5" s="11"/>
      <c r="Q5" s="11"/>
      <c r="R5" s="11"/>
      <c r="AA5" s="11" t="s">
        <v>11</v>
      </c>
    </row>
    <row r="6" spans="1:70" s="11" customFormat="1" ht="3.75" customHeight="1">
      <c r="A6" s="65"/>
      <c r="B6" s="65"/>
      <c r="C6" s="65"/>
    </row>
    <row r="7" spans="1:70" ht="48.75" customHeight="1">
      <c r="A7" s="69" t="s">
        <v>16</v>
      </c>
      <c r="B7" s="70"/>
      <c r="C7" s="70"/>
      <c r="D7" s="70"/>
      <c r="E7" s="70"/>
      <c r="F7" s="70"/>
      <c r="G7" s="70"/>
      <c r="H7" s="70"/>
      <c r="I7" s="70"/>
      <c r="J7" s="71"/>
      <c r="O7" s="99" t="s">
        <v>17</v>
      </c>
      <c r="P7" s="99"/>
      <c r="Q7" s="99"/>
      <c r="R7" s="99"/>
      <c r="S7" s="99"/>
      <c r="T7" s="99"/>
      <c r="U7" s="99"/>
      <c r="V7" s="99"/>
      <c r="W7" s="99"/>
      <c r="X7" s="99"/>
      <c r="Y7" s="99"/>
      <c r="Z7" s="99"/>
      <c r="AA7" s="36">
        <f>SUM(P13:AA55,P61:AA71,P77:X91,P95:P98)</f>
        <v>1054.3726405862426</v>
      </c>
    </row>
    <row r="8" spans="1:70" ht="3.75" customHeight="1">
      <c r="A8" s="72"/>
      <c r="B8" s="73"/>
      <c r="C8" s="73"/>
      <c r="D8" s="73"/>
      <c r="E8" s="73"/>
      <c r="F8" s="73"/>
      <c r="G8" s="73"/>
      <c r="H8" s="73"/>
      <c r="I8" s="73"/>
      <c r="J8" s="73"/>
      <c r="O8" s="11"/>
      <c r="P8" s="11"/>
      <c r="Q8" s="11"/>
      <c r="R8" s="11"/>
    </row>
    <row r="9" spans="1:70" s="32" customFormat="1">
      <c r="A9" s="95" t="s">
        <v>18</v>
      </c>
      <c r="B9" s="95"/>
      <c r="C9" s="95"/>
      <c r="D9" s="95"/>
      <c r="E9" s="95"/>
      <c r="F9" s="95"/>
      <c r="G9" s="95"/>
      <c r="H9" s="95"/>
      <c r="I9" s="95"/>
      <c r="J9" s="95"/>
      <c r="K9" s="95"/>
      <c r="L9" s="95"/>
      <c r="M9" s="95"/>
      <c r="N9" s="15"/>
      <c r="O9" s="95" t="s">
        <v>18</v>
      </c>
      <c r="P9" s="95"/>
      <c r="Q9" s="95"/>
      <c r="R9" s="95"/>
      <c r="S9" s="95"/>
      <c r="T9" s="95"/>
      <c r="U9" s="95"/>
      <c r="V9" s="95"/>
      <c r="W9" s="95"/>
      <c r="X9" s="95"/>
      <c r="Y9" s="95"/>
      <c r="Z9" s="95"/>
      <c r="AA9" s="95"/>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row>
    <row r="10" spans="1:70" s="22" customFormat="1" ht="12" customHeight="1">
      <c r="A10" s="8" t="s">
        <v>19</v>
      </c>
      <c r="B10" s="94" t="s">
        <v>20</v>
      </c>
      <c r="C10" s="94"/>
      <c r="D10" s="94"/>
      <c r="E10" s="83" t="s">
        <v>21</v>
      </c>
      <c r="F10" s="84"/>
      <c r="G10" s="85"/>
      <c r="H10" s="83" t="s">
        <v>22</v>
      </c>
      <c r="I10" s="84"/>
      <c r="J10" s="85"/>
      <c r="K10" s="83" t="s">
        <v>23</v>
      </c>
      <c r="L10" s="84"/>
      <c r="M10" s="85"/>
      <c r="N10" s="15"/>
      <c r="O10" s="8" t="s">
        <v>19</v>
      </c>
      <c r="P10" s="94" t="s">
        <v>20</v>
      </c>
      <c r="Q10" s="94"/>
      <c r="R10" s="94"/>
      <c r="S10" s="83" t="s">
        <v>21</v>
      </c>
      <c r="T10" s="84"/>
      <c r="U10" s="85"/>
      <c r="V10" s="83" t="s">
        <v>22</v>
      </c>
      <c r="W10" s="84"/>
      <c r="X10" s="85"/>
      <c r="Y10" s="83" t="s">
        <v>23</v>
      </c>
      <c r="Z10" s="84"/>
      <c r="AA10" s="85"/>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row>
    <row r="11" spans="1:70" s="32" customFormat="1">
      <c r="A11" s="9" t="s">
        <v>24</v>
      </c>
      <c r="B11" s="90" t="s">
        <v>25</v>
      </c>
      <c r="C11" s="86" t="s">
        <v>26</v>
      </c>
      <c r="D11" s="88" t="s">
        <v>27</v>
      </c>
      <c r="E11" s="90" t="s">
        <v>25</v>
      </c>
      <c r="F11" s="86" t="s">
        <v>26</v>
      </c>
      <c r="G11" s="88" t="s">
        <v>27</v>
      </c>
      <c r="H11" s="90" t="s">
        <v>25</v>
      </c>
      <c r="I11" s="86" t="s">
        <v>26</v>
      </c>
      <c r="J11" s="88" t="s">
        <v>27</v>
      </c>
      <c r="K11" s="90" t="s">
        <v>25</v>
      </c>
      <c r="L11" s="86" t="s">
        <v>26</v>
      </c>
      <c r="M11" s="88" t="s">
        <v>27</v>
      </c>
      <c r="N11" s="16"/>
      <c r="O11" s="9" t="s">
        <v>24</v>
      </c>
      <c r="P11" s="90" t="s">
        <v>25</v>
      </c>
      <c r="Q11" s="86" t="s">
        <v>26</v>
      </c>
      <c r="R11" s="88" t="s">
        <v>27</v>
      </c>
      <c r="S11" s="90" t="s">
        <v>25</v>
      </c>
      <c r="T11" s="86" t="s">
        <v>26</v>
      </c>
      <c r="U11" s="88" t="s">
        <v>27</v>
      </c>
      <c r="V11" s="90" t="s">
        <v>25</v>
      </c>
      <c r="W11" s="86" t="s">
        <v>26</v>
      </c>
      <c r="X11" s="88" t="s">
        <v>27</v>
      </c>
      <c r="Y11" s="90" t="s">
        <v>25</v>
      </c>
      <c r="Z11" s="86" t="s">
        <v>26</v>
      </c>
      <c r="AA11" s="88" t="s">
        <v>27</v>
      </c>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row>
    <row r="12" spans="1:70" s="32" customFormat="1">
      <c r="A12" s="9" t="s">
        <v>28</v>
      </c>
      <c r="B12" s="91"/>
      <c r="C12" s="87"/>
      <c r="D12" s="89"/>
      <c r="E12" s="91"/>
      <c r="F12" s="87"/>
      <c r="G12" s="89"/>
      <c r="H12" s="91"/>
      <c r="I12" s="87"/>
      <c r="J12" s="89"/>
      <c r="K12" s="91"/>
      <c r="L12" s="87"/>
      <c r="M12" s="89"/>
      <c r="N12" s="18"/>
      <c r="O12" s="9" t="s">
        <v>28</v>
      </c>
      <c r="P12" s="91"/>
      <c r="Q12" s="87"/>
      <c r="R12" s="89"/>
      <c r="S12" s="91"/>
      <c r="T12" s="87"/>
      <c r="U12" s="89"/>
      <c r="V12" s="91"/>
      <c r="W12" s="87"/>
      <c r="X12" s="89"/>
      <c r="Y12" s="91"/>
      <c r="Z12" s="87"/>
      <c r="AA12" s="89"/>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row>
    <row r="13" spans="1:70" s="12" customFormat="1">
      <c r="A13" s="49" t="s">
        <v>29</v>
      </c>
      <c r="B13" s="53">
        <v>350000</v>
      </c>
      <c r="C13" s="53">
        <v>2000</v>
      </c>
      <c r="D13" s="53">
        <v>50000</v>
      </c>
      <c r="E13" s="53">
        <v>650000</v>
      </c>
      <c r="F13" s="53">
        <v>3000</v>
      </c>
      <c r="G13" s="53">
        <v>50000</v>
      </c>
      <c r="H13" s="53">
        <v>900000</v>
      </c>
      <c r="I13" s="53">
        <v>4000</v>
      </c>
      <c r="J13" s="53">
        <v>50000</v>
      </c>
      <c r="K13" s="53">
        <v>1200000</v>
      </c>
      <c r="L13" s="53">
        <v>5000</v>
      </c>
      <c r="M13" s="53">
        <v>50000</v>
      </c>
      <c r="N13" s="17"/>
      <c r="O13" s="49" t="s">
        <v>29</v>
      </c>
      <c r="P13" s="33">
        <f>IF(B13='Valores mínimos'!B13,Puntaje!B13,('Valores mínimos'!B13/B13)*Puntaje!B13)</f>
        <v>2</v>
      </c>
      <c r="Q13" s="33">
        <f>IF(C13='Valores mínimos'!C13,Puntaje!C13,('Valores mínimos'!C13/C13)*Puntaje!C13)</f>
        <v>0.5</v>
      </c>
      <c r="R13" s="33">
        <f>IF(D13='Valores mínimos'!D13,Puntaje!D13,('Valores mínimos'!D13/D13)*Puntaje!D13)</f>
        <v>1</v>
      </c>
      <c r="S13" s="33">
        <f>IF(E13='Valores mínimos'!E13,Puntaje!E13,('Valores mínimos'!E13/E13)*Puntaje!E13)</f>
        <v>2</v>
      </c>
      <c r="T13" s="33">
        <f>IF(F13='Valores mínimos'!F13,Puntaje!F13,('Valores mínimos'!F13/F13)*Puntaje!F13)</f>
        <v>0.5</v>
      </c>
      <c r="U13" s="33">
        <f>IF(G13='Valores mínimos'!G13,Puntaje!G13,('Valores mínimos'!G13/G13)*Puntaje!G13)</f>
        <v>1</v>
      </c>
      <c r="V13" s="33">
        <f>IF(H13='Valores mínimos'!H13,Puntaje!H13,('Valores mínimos'!H13/H13)*Puntaje!H13)</f>
        <v>1.6133333333333333</v>
      </c>
      <c r="W13" s="33">
        <f>IF(I13='Valores mínimos'!I13,Puntaje!I13,('Valores mínimos'!I13/I13)*Puntaje!I13)</f>
        <v>0.5</v>
      </c>
      <c r="X13" s="33">
        <f>IF(J13='Valores mínimos'!J13,Puntaje!J13,('Valores mínimos'!J13/J13)*Puntaje!J13)</f>
        <v>1</v>
      </c>
      <c r="Y13" s="33">
        <f>IF(K13='Valores mínimos'!K13,Puntaje!K13,('Valores mínimos'!K13/K13)*Puntaje!K13)</f>
        <v>1.32</v>
      </c>
      <c r="Z13" s="33">
        <f>IF(L13='Valores mínimos'!L13,Puntaje!L13,('Valores mínimos'!L13/L13)*Puntaje!L13)</f>
        <v>0.5</v>
      </c>
      <c r="AA13" s="33">
        <f>IF(M13='Valores mínimos'!M13,Puntaje!M13,('Valores mínimos'!M13/M13)*Puntaje!M13)</f>
        <v>1</v>
      </c>
    </row>
    <row r="14" spans="1:70" s="12" customFormat="1">
      <c r="A14" s="49" t="s">
        <v>30</v>
      </c>
      <c r="B14" s="53">
        <v>350000</v>
      </c>
      <c r="C14" s="53">
        <v>2000</v>
      </c>
      <c r="D14" s="53">
        <v>50000</v>
      </c>
      <c r="E14" s="53">
        <v>650000</v>
      </c>
      <c r="F14" s="53">
        <v>3000</v>
      </c>
      <c r="G14" s="53">
        <v>50000</v>
      </c>
      <c r="H14" s="53">
        <v>900000</v>
      </c>
      <c r="I14" s="53">
        <v>4000</v>
      </c>
      <c r="J14" s="53">
        <v>50000</v>
      </c>
      <c r="K14" s="53">
        <v>1200000</v>
      </c>
      <c r="L14" s="53">
        <v>5000</v>
      </c>
      <c r="M14" s="53">
        <v>50000</v>
      </c>
      <c r="N14" s="17"/>
      <c r="O14" s="49" t="s">
        <v>30</v>
      </c>
      <c r="P14" s="33">
        <f>IF(B14='Valores mínimos'!B14,Puntaje!B14,('Valores mínimos'!B14/B14)*Puntaje!B14)</f>
        <v>2</v>
      </c>
      <c r="Q14" s="33">
        <f>IF(C14='Valores mínimos'!C14,Puntaje!C14,('Valores mínimos'!C14/C14)*Puntaje!C14)</f>
        <v>0.5</v>
      </c>
      <c r="R14" s="33">
        <f>IF(D14='Valores mínimos'!D14,Puntaje!D14,('Valores mínimos'!D14/D14)*Puntaje!D14)</f>
        <v>1</v>
      </c>
      <c r="S14" s="33">
        <f>IF(E14='Valores mínimos'!E14,Puntaje!E14,('Valores mínimos'!E14/E14)*Puntaje!E14)</f>
        <v>1.6246153846153846</v>
      </c>
      <c r="T14" s="33">
        <f>IF(F14='Valores mínimos'!F14,Puntaje!F14,('Valores mínimos'!F14/F14)*Puntaje!F14)</f>
        <v>0.5</v>
      </c>
      <c r="U14" s="33">
        <f>IF(G14='Valores mínimos'!G14,Puntaje!G14,('Valores mínimos'!G14/G14)*Puntaje!G14)</f>
        <v>1</v>
      </c>
      <c r="V14" s="33">
        <f>IF(H14='Valores mínimos'!H14,Puntaje!H14,('Valores mínimos'!H14/H14)*Puntaje!H14)</f>
        <v>1.32</v>
      </c>
      <c r="W14" s="33">
        <f>IF(I14='Valores mínimos'!I14,Puntaje!I14,('Valores mínimos'!I14/I14)*Puntaje!I14)</f>
        <v>0.5</v>
      </c>
      <c r="X14" s="33">
        <f>IF(J14='Valores mínimos'!J14,Puntaje!J14,('Valores mínimos'!J14/J14)*Puntaje!J14)</f>
        <v>1</v>
      </c>
      <c r="Y14" s="33">
        <f>IF(K14='Valores mínimos'!K14,Puntaje!K14,('Valores mínimos'!K14/K14)*Puntaje!K14)</f>
        <v>1.1000000000000001</v>
      </c>
      <c r="Z14" s="33">
        <f>IF(L14='Valores mínimos'!L14,Puntaje!L14,('Valores mínimos'!L14/L14)*Puntaje!L14)</f>
        <v>0.5</v>
      </c>
      <c r="AA14" s="33">
        <f>IF(M14='Valores mínimos'!M14,Puntaje!M14,('Valores mínimos'!M14/M14)*Puntaje!M14)</f>
        <v>1</v>
      </c>
    </row>
    <row r="15" spans="1:70" s="12" customFormat="1">
      <c r="A15" s="49" t="s">
        <v>31</v>
      </c>
      <c r="B15" s="53">
        <v>350000</v>
      </c>
      <c r="C15" s="53">
        <v>2000</v>
      </c>
      <c r="D15" s="53">
        <v>50000</v>
      </c>
      <c r="E15" s="53">
        <v>650000</v>
      </c>
      <c r="F15" s="53">
        <v>3000</v>
      </c>
      <c r="G15" s="53">
        <v>50000</v>
      </c>
      <c r="H15" s="53">
        <v>900000</v>
      </c>
      <c r="I15" s="53">
        <v>4000</v>
      </c>
      <c r="J15" s="53">
        <v>50000</v>
      </c>
      <c r="K15" s="53">
        <v>1200000</v>
      </c>
      <c r="L15" s="53">
        <v>5000</v>
      </c>
      <c r="M15" s="53">
        <v>50000</v>
      </c>
      <c r="N15" s="17"/>
      <c r="O15" s="49" t="s">
        <v>31</v>
      </c>
      <c r="P15" s="33">
        <f>IF(B15='Valores mínimos'!B15,Puntaje!B15,('Valores mínimos'!B15/B15)*Puntaje!B15)</f>
        <v>4</v>
      </c>
      <c r="Q15" s="33">
        <f>IF(C15='Valores mínimos'!C15,Puntaje!C15,('Valores mínimos'!C15/C15)*Puntaje!C15)</f>
        <v>0.5</v>
      </c>
      <c r="R15" s="33">
        <f>IF(D15='Valores mínimos'!D15,Puntaje!D15,('Valores mínimos'!D15/D15)*Puntaje!D15)</f>
        <v>1</v>
      </c>
      <c r="S15" s="33">
        <f>IF(E15='Valores mínimos'!E15,Puntaje!E15,('Valores mínimos'!E15/E15)*Puntaje!E15)</f>
        <v>4</v>
      </c>
      <c r="T15" s="33">
        <f>IF(F15='Valores mínimos'!F15,Puntaje!F15,('Valores mínimos'!F15/F15)*Puntaje!F15)</f>
        <v>0.5</v>
      </c>
      <c r="U15" s="33">
        <f>IF(G15='Valores mínimos'!G15,Puntaje!G15,('Valores mínimos'!G15/G15)*Puntaje!G15)</f>
        <v>1</v>
      </c>
      <c r="V15" s="33">
        <f>IF(H15='Valores mínimos'!H15,Puntaje!H15,('Valores mínimos'!H15/H15)*Puntaje!H15)</f>
        <v>3.2266666666666666</v>
      </c>
      <c r="W15" s="33">
        <f>IF(I15='Valores mínimos'!I15,Puntaje!I15,('Valores mínimos'!I15/I15)*Puntaje!I15)</f>
        <v>0.5</v>
      </c>
      <c r="X15" s="33">
        <f>IF(J15='Valores mínimos'!J15,Puntaje!J15,('Valores mínimos'!J15/J15)*Puntaje!J15)</f>
        <v>1</v>
      </c>
      <c r="Y15" s="33">
        <f>IF(K15='Valores mínimos'!K15,Puntaje!K15,('Valores mínimos'!K15/K15)*Puntaje!K15)</f>
        <v>2.64</v>
      </c>
      <c r="Z15" s="33">
        <f>IF(L15='Valores mínimos'!L15,Puntaje!L15,('Valores mínimos'!L15/L15)*Puntaje!L15)</f>
        <v>0.5</v>
      </c>
      <c r="AA15" s="33">
        <f>IF(M15='Valores mínimos'!M15,Puntaje!M15,('Valores mínimos'!M15/M15)*Puntaje!M15)</f>
        <v>1</v>
      </c>
    </row>
    <row r="16" spans="1:70" s="12" customFormat="1">
      <c r="A16" s="49" t="s">
        <v>32</v>
      </c>
      <c r="B16" s="53">
        <v>350000</v>
      </c>
      <c r="C16" s="53">
        <v>2000</v>
      </c>
      <c r="D16" s="53">
        <v>50000</v>
      </c>
      <c r="E16" s="53">
        <v>650000</v>
      </c>
      <c r="F16" s="53">
        <v>3000</v>
      </c>
      <c r="G16" s="53">
        <v>50000</v>
      </c>
      <c r="H16" s="53">
        <v>900000</v>
      </c>
      <c r="I16" s="53">
        <v>4000</v>
      </c>
      <c r="J16" s="53">
        <v>50000</v>
      </c>
      <c r="K16" s="53">
        <v>1200000</v>
      </c>
      <c r="L16" s="53">
        <v>5000</v>
      </c>
      <c r="M16" s="53">
        <v>50000</v>
      </c>
      <c r="N16" s="17"/>
      <c r="O16" s="49" t="s">
        <v>32</v>
      </c>
      <c r="P16" s="33">
        <f>IF(B16='Valores mínimos'!B16,Puntaje!B16,('Valores mínimos'!B16/B16)*Puntaje!B16)</f>
        <v>4</v>
      </c>
      <c r="Q16" s="33">
        <f>IF(C16='Valores mínimos'!C16,Puntaje!C16,('Valores mínimos'!C16/C16)*Puntaje!C16)</f>
        <v>0.5</v>
      </c>
      <c r="R16" s="33">
        <f>IF(D16='Valores mínimos'!D16,Puntaje!D16,('Valores mínimos'!D16/D16)*Puntaje!D16)</f>
        <v>1</v>
      </c>
      <c r="S16" s="33">
        <f>IF(E16='Valores mínimos'!E16,Puntaje!E16,('Valores mínimos'!E16/E16)*Puntaje!E16)</f>
        <v>4</v>
      </c>
      <c r="T16" s="33">
        <f>IF(F16='Valores mínimos'!F16,Puntaje!F16,('Valores mínimos'!F16/F16)*Puntaje!F16)</f>
        <v>0.5</v>
      </c>
      <c r="U16" s="33">
        <f>IF(G16='Valores mínimos'!G16,Puntaje!G16,('Valores mínimos'!G16/G16)*Puntaje!G16)</f>
        <v>1</v>
      </c>
      <c r="V16" s="33">
        <f>IF(H16='Valores mínimos'!H16,Puntaje!H16,('Valores mínimos'!H16/H16)*Puntaje!H16)</f>
        <v>3.2266666666666666</v>
      </c>
      <c r="W16" s="33">
        <f>IF(I16='Valores mínimos'!I16,Puntaje!I16,('Valores mínimos'!I16/I16)*Puntaje!I16)</f>
        <v>0.5</v>
      </c>
      <c r="X16" s="33">
        <f>IF(J16='Valores mínimos'!J16,Puntaje!J16,('Valores mínimos'!J16/J16)*Puntaje!J16)</f>
        <v>1</v>
      </c>
      <c r="Y16" s="33">
        <f>IF(K16='Valores mínimos'!K16,Puntaje!K16,('Valores mínimos'!K16/K16)*Puntaje!K16)</f>
        <v>2.64</v>
      </c>
      <c r="Z16" s="33">
        <f>IF(L16='Valores mínimos'!L16,Puntaje!L16,('Valores mínimos'!L16/L16)*Puntaje!L16)</f>
        <v>0.5</v>
      </c>
      <c r="AA16" s="33">
        <f>IF(M16='Valores mínimos'!M16,Puntaje!M16,('Valores mínimos'!M16/M16)*Puntaje!M16)</f>
        <v>1</v>
      </c>
    </row>
    <row r="17" spans="1:27" s="12" customFormat="1">
      <c r="A17" s="49" t="s">
        <v>33</v>
      </c>
      <c r="B17" s="53">
        <v>350000</v>
      </c>
      <c r="C17" s="53">
        <v>2000</v>
      </c>
      <c r="D17" s="53">
        <v>50000</v>
      </c>
      <c r="E17" s="53">
        <v>650000</v>
      </c>
      <c r="F17" s="53">
        <v>3000</v>
      </c>
      <c r="G17" s="53">
        <v>50000</v>
      </c>
      <c r="H17" s="53">
        <v>900000</v>
      </c>
      <c r="I17" s="53">
        <v>4000</v>
      </c>
      <c r="J17" s="53">
        <v>50000</v>
      </c>
      <c r="K17" s="53">
        <v>1200000</v>
      </c>
      <c r="L17" s="53">
        <v>5000</v>
      </c>
      <c r="M17" s="53">
        <v>50000</v>
      </c>
      <c r="N17" s="17"/>
      <c r="O17" s="49" t="s">
        <v>33</v>
      </c>
      <c r="P17" s="33">
        <f>IF(B17='Valores mínimos'!B17,Puntaje!B17,('Valores mínimos'!B17/B17)*Puntaje!B17)</f>
        <v>2</v>
      </c>
      <c r="Q17" s="33">
        <f>IF(C17='Valores mínimos'!C17,Puntaje!C17,('Valores mínimos'!C17/C17)*Puntaje!C17)</f>
        <v>0.5</v>
      </c>
      <c r="R17" s="33">
        <f>IF(D17='Valores mínimos'!D17,Puntaje!D17,('Valores mínimos'!D17/D17)*Puntaje!D17)</f>
        <v>1</v>
      </c>
      <c r="S17" s="33">
        <f>IF(E17='Valores mínimos'!E17,Puntaje!E17,('Valores mínimos'!E17/E17)*Puntaje!E17)</f>
        <v>2</v>
      </c>
      <c r="T17" s="33">
        <f>IF(F17='Valores mínimos'!F17,Puntaje!F17,('Valores mínimos'!F17/F17)*Puntaje!F17)</f>
        <v>0.5</v>
      </c>
      <c r="U17" s="33">
        <f>IF(G17='Valores mínimos'!G17,Puntaje!G17,('Valores mínimos'!G17/G17)*Puntaje!G17)</f>
        <v>1</v>
      </c>
      <c r="V17" s="33">
        <f>IF(H17='Valores mínimos'!H17,Puntaje!H17,('Valores mínimos'!H17/H17)*Puntaje!H17)</f>
        <v>1.6133333333333333</v>
      </c>
      <c r="W17" s="33">
        <f>IF(I17='Valores mínimos'!I17,Puntaje!I17,('Valores mínimos'!I17/I17)*Puntaje!I17)</f>
        <v>0.5</v>
      </c>
      <c r="X17" s="33">
        <f>IF(J17='Valores mínimos'!J17,Puntaje!J17,('Valores mínimos'!J17/J17)*Puntaje!J17)</f>
        <v>1</v>
      </c>
      <c r="Y17" s="33">
        <f>IF(K17='Valores mínimos'!K17,Puntaje!K17,('Valores mínimos'!K17/K17)*Puntaje!K17)</f>
        <v>1.32</v>
      </c>
      <c r="Z17" s="33">
        <f>IF(L17='Valores mínimos'!L17,Puntaje!L17,('Valores mínimos'!L17/L17)*Puntaje!L17)</f>
        <v>0.5</v>
      </c>
      <c r="AA17" s="33">
        <f>IF(M17='Valores mínimos'!M17,Puntaje!M17,('Valores mínimos'!M17/M17)*Puntaje!M17)</f>
        <v>1</v>
      </c>
    </row>
    <row r="18" spans="1:27" s="12" customFormat="1">
      <c r="A18" s="49" t="s">
        <v>34</v>
      </c>
      <c r="B18" s="53">
        <v>350000</v>
      </c>
      <c r="C18" s="53">
        <v>2000</v>
      </c>
      <c r="D18" s="53">
        <v>50000</v>
      </c>
      <c r="E18" s="53">
        <v>650000</v>
      </c>
      <c r="F18" s="53">
        <v>3000</v>
      </c>
      <c r="G18" s="53">
        <v>50000</v>
      </c>
      <c r="H18" s="53">
        <v>900000</v>
      </c>
      <c r="I18" s="53">
        <v>4000</v>
      </c>
      <c r="J18" s="53">
        <v>50000</v>
      </c>
      <c r="K18" s="53">
        <v>1200000</v>
      </c>
      <c r="L18" s="53">
        <v>5000</v>
      </c>
      <c r="M18" s="53">
        <v>50000</v>
      </c>
      <c r="N18" s="17"/>
      <c r="O18" s="49" t="s">
        <v>34</v>
      </c>
      <c r="P18" s="33">
        <f>IF(B18='Valores mínimos'!B18,Puntaje!B18,('Valores mínimos'!B18/B18)*Puntaje!B18)</f>
        <v>2</v>
      </c>
      <c r="Q18" s="33">
        <f>IF(C18='Valores mínimos'!C18,Puntaje!C18,('Valores mínimos'!C18/C18)*Puntaje!C18)</f>
        <v>0.5</v>
      </c>
      <c r="R18" s="33">
        <f>IF(D18='Valores mínimos'!D18,Puntaje!D18,('Valores mínimos'!D18/D18)*Puntaje!D18)</f>
        <v>1</v>
      </c>
      <c r="S18" s="33">
        <f>IF(E18='Valores mínimos'!E18,Puntaje!E18,('Valores mínimos'!E18/E18)*Puntaje!E18)</f>
        <v>1.7058461538461538</v>
      </c>
      <c r="T18" s="33">
        <f>IF(F18='Valores mínimos'!F18,Puntaje!F18,('Valores mínimos'!F18/F18)*Puntaje!F18)</f>
        <v>0.5</v>
      </c>
      <c r="U18" s="33">
        <f>IF(G18='Valores mínimos'!G18,Puntaje!G18,('Valores mínimos'!G18/G18)*Puntaje!G18)</f>
        <v>1</v>
      </c>
      <c r="V18" s="33">
        <f>IF(H18='Valores mínimos'!H18,Puntaje!H18,('Valores mínimos'!H18/H18)*Puntaje!H18)</f>
        <v>1.4079999999999999</v>
      </c>
      <c r="W18" s="33">
        <f>IF(I18='Valores mínimos'!I18,Puntaje!I18,('Valores mínimos'!I18/I18)*Puntaje!I18)</f>
        <v>0.5</v>
      </c>
      <c r="X18" s="33">
        <f>IF(J18='Valores mínimos'!J18,Puntaje!J18,('Valores mínimos'!J18/J18)*Puntaje!J18)</f>
        <v>1</v>
      </c>
      <c r="Y18" s="33">
        <f>IF(K18='Valores mínimos'!K18,Puntaje!K18,('Valores mínimos'!K18/K18)*Puntaje!K18)</f>
        <v>1.1659999999999999</v>
      </c>
      <c r="Z18" s="33">
        <f>IF(L18='Valores mínimos'!L18,Puntaje!L18,('Valores mínimos'!L18/L18)*Puntaje!L18)</f>
        <v>0.5</v>
      </c>
      <c r="AA18" s="33">
        <f>IF(M18='Valores mínimos'!M18,Puntaje!M18,('Valores mínimos'!M18/M18)*Puntaje!M18)</f>
        <v>1</v>
      </c>
    </row>
    <row r="19" spans="1:27" s="12" customFormat="1">
      <c r="A19" s="49" t="s">
        <v>35</v>
      </c>
      <c r="B19" s="53">
        <v>350000</v>
      </c>
      <c r="C19" s="53">
        <v>2000</v>
      </c>
      <c r="D19" s="53">
        <v>50000</v>
      </c>
      <c r="E19" s="53">
        <v>650000</v>
      </c>
      <c r="F19" s="53">
        <v>3000</v>
      </c>
      <c r="G19" s="53">
        <v>50000</v>
      </c>
      <c r="H19" s="53">
        <v>900000</v>
      </c>
      <c r="I19" s="53">
        <v>4000</v>
      </c>
      <c r="J19" s="53">
        <v>50000</v>
      </c>
      <c r="K19" s="53">
        <v>1200000</v>
      </c>
      <c r="L19" s="53">
        <v>5000</v>
      </c>
      <c r="M19" s="53">
        <v>50000</v>
      </c>
      <c r="N19" s="17"/>
      <c r="O19" s="49" t="s">
        <v>35</v>
      </c>
      <c r="P19" s="33">
        <f>IF(B19='Valores mínimos'!B19,Puntaje!B19,('Valores mínimos'!B19/B19)*Puntaje!B19)</f>
        <v>2</v>
      </c>
      <c r="Q19" s="33">
        <f>IF(C19='Valores mínimos'!C19,Puntaje!C19,('Valores mínimos'!C19/C19)*Puntaje!C19)</f>
        <v>0.5</v>
      </c>
      <c r="R19" s="33">
        <f>IF(D19='Valores mínimos'!D19,Puntaje!D19,('Valores mínimos'!D19/D19)*Puntaje!D19)</f>
        <v>1</v>
      </c>
      <c r="S19" s="33">
        <f>IF(E19='Valores mínimos'!E19,Puntaje!E19,('Valores mínimos'!E19/E19)*Puntaje!E19)</f>
        <v>2</v>
      </c>
      <c r="T19" s="33">
        <f>IF(F19='Valores mínimos'!F19,Puntaje!F19,('Valores mínimos'!F19/F19)*Puntaje!F19)</f>
        <v>0.5</v>
      </c>
      <c r="U19" s="33">
        <f>IF(G19='Valores mínimos'!G19,Puntaje!G19,('Valores mínimos'!G19/G19)*Puntaje!G19)</f>
        <v>1</v>
      </c>
      <c r="V19" s="33">
        <f>IF(H19='Valores mínimos'!H19,Puntaje!H19,('Valores mínimos'!H19/H19)*Puntaje!H19)</f>
        <v>1.6133333333333333</v>
      </c>
      <c r="W19" s="33">
        <f>IF(I19='Valores mínimos'!I19,Puntaje!I19,('Valores mínimos'!I19/I19)*Puntaje!I19)</f>
        <v>0.5</v>
      </c>
      <c r="X19" s="33">
        <f>IF(J19='Valores mínimos'!J19,Puntaje!J19,('Valores mínimos'!J19/J19)*Puntaje!J19)</f>
        <v>1</v>
      </c>
      <c r="Y19" s="33">
        <f>IF(K19='Valores mínimos'!K19,Puntaje!K19,('Valores mínimos'!K19/K19)*Puntaje!K19)</f>
        <v>1.32</v>
      </c>
      <c r="Z19" s="33">
        <f>IF(L19='Valores mínimos'!L19,Puntaje!L19,('Valores mínimos'!L19/L19)*Puntaje!L19)</f>
        <v>0.5</v>
      </c>
      <c r="AA19" s="33">
        <f>IF(M19='Valores mínimos'!M19,Puntaje!M19,('Valores mínimos'!M19/M19)*Puntaje!M19)</f>
        <v>1</v>
      </c>
    </row>
    <row r="20" spans="1:27" s="12" customFormat="1">
      <c r="A20" s="49" t="s">
        <v>36</v>
      </c>
      <c r="B20" s="53">
        <v>350000</v>
      </c>
      <c r="C20" s="53">
        <v>2000</v>
      </c>
      <c r="D20" s="53">
        <v>50000</v>
      </c>
      <c r="E20" s="53">
        <v>650000</v>
      </c>
      <c r="F20" s="53">
        <v>3000</v>
      </c>
      <c r="G20" s="53">
        <v>50000</v>
      </c>
      <c r="H20" s="53">
        <v>900000</v>
      </c>
      <c r="I20" s="53">
        <v>4000</v>
      </c>
      <c r="J20" s="53">
        <v>50000</v>
      </c>
      <c r="K20" s="53">
        <v>1200000</v>
      </c>
      <c r="L20" s="53">
        <v>5000</v>
      </c>
      <c r="M20" s="53">
        <v>50000</v>
      </c>
      <c r="N20" s="17"/>
      <c r="O20" s="49" t="s">
        <v>36</v>
      </c>
      <c r="P20" s="33">
        <f>IF(B20='Valores mínimos'!B20,Puntaje!B20,('Valores mínimos'!B20/B20)*Puntaje!B20)</f>
        <v>2</v>
      </c>
      <c r="Q20" s="33">
        <f>IF(C20='Valores mínimos'!C20,Puntaje!C20,('Valores mínimos'!C20/C20)*Puntaje!C20)</f>
        <v>0.5</v>
      </c>
      <c r="R20" s="33">
        <f>IF(D20='Valores mínimos'!D20,Puntaje!D20,('Valores mínimos'!D20/D20)*Puntaje!D20)</f>
        <v>1</v>
      </c>
      <c r="S20" s="33">
        <f>IF(E20='Valores mínimos'!E20,Puntaje!E20,('Valores mínimos'!E20/E20)*Puntaje!E20)</f>
        <v>2</v>
      </c>
      <c r="T20" s="33">
        <f>IF(F20='Valores mínimos'!F20,Puntaje!F20,('Valores mínimos'!F20/F20)*Puntaje!F20)</f>
        <v>0.5</v>
      </c>
      <c r="U20" s="33">
        <f>IF(G20='Valores mínimos'!G20,Puntaje!G20,('Valores mínimos'!G20/G20)*Puntaje!G20)</f>
        <v>1</v>
      </c>
      <c r="V20" s="33">
        <f>IF(H20='Valores mínimos'!H20,Puntaje!H20,('Valores mínimos'!H20/H20)*Puntaje!H20)</f>
        <v>2</v>
      </c>
      <c r="W20" s="33">
        <f>IF(I20='Valores mínimos'!I20,Puntaje!I20,('Valores mínimos'!I20/I20)*Puntaje!I20)</f>
        <v>0.5</v>
      </c>
      <c r="X20" s="33">
        <f>IF(J20='Valores mínimos'!J20,Puntaje!J20,('Valores mínimos'!J20/J20)*Puntaje!J20)</f>
        <v>1</v>
      </c>
      <c r="Y20" s="33">
        <f>IF(K20='Valores mínimos'!K20,Puntaje!K20,('Valores mínimos'!K20/K20)*Puntaje!K20)</f>
        <v>2</v>
      </c>
      <c r="Z20" s="33">
        <f>IF(L20='Valores mínimos'!L20,Puntaje!L20,('Valores mínimos'!L20/L20)*Puntaje!L20)</f>
        <v>0.5</v>
      </c>
      <c r="AA20" s="33">
        <f>IF(M20='Valores mínimos'!M20,Puntaje!M20,('Valores mínimos'!M20/M20)*Puntaje!M20)</f>
        <v>1</v>
      </c>
    </row>
    <row r="21" spans="1:27" s="12" customFormat="1">
      <c r="A21" s="50" t="s">
        <v>37</v>
      </c>
      <c r="B21" s="53">
        <v>350000</v>
      </c>
      <c r="C21" s="53">
        <v>2000</v>
      </c>
      <c r="D21" s="53">
        <v>50000</v>
      </c>
      <c r="E21" s="53">
        <v>650000</v>
      </c>
      <c r="F21" s="53">
        <v>3000</v>
      </c>
      <c r="G21" s="53">
        <v>50000</v>
      </c>
      <c r="H21" s="53">
        <v>900000</v>
      </c>
      <c r="I21" s="53">
        <v>4000</v>
      </c>
      <c r="J21" s="53">
        <v>50000</v>
      </c>
      <c r="K21" s="53">
        <v>1200000</v>
      </c>
      <c r="L21" s="53">
        <v>5000</v>
      </c>
      <c r="M21" s="53">
        <v>50000</v>
      </c>
      <c r="N21" s="17"/>
      <c r="O21" s="50" t="s">
        <v>37</v>
      </c>
      <c r="P21" s="33">
        <f>IF(B21='Valores mínimos'!B21,Puntaje!B21,('Valores mínimos'!B21/B21)*Puntaje!B21)</f>
        <v>2</v>
      </c>
      <c r="Q21" s="33">
        <f>IF(C21='Valores mínimos'!C21,Puntaje!C21,('Valores mínimos'!C21/C21)*Puntaje!C21)</f>
        <v>0.5</v>
      </c>
      <c r="R21" s="33">
        <f>IF(D21='Valores mínimos'!D21,Puntaje!D21,('Valores mínimos'!D21/D21)*Puntaje!D21)</f>
        <v>1</v>
      </c>
      <c r="S21" s="33">
        <f>IF(E21='Valores mínimos'!E21,Puntaje!E21,('Valores mínimos'!E21/E21)*Puntaje!E21)</f>
        <v>2</v>
      </c>
      <c r="T21" s="33">
        <f>IF(F21='Valores mínimos'!F21,Puntaje!F21,('Valores mínimos'!F21/F21)*Puntaje!F21)</f>
        <v>0.5</v>
      </c>
      <c r="U21" s="33">
        <f>IF(G21='Valores mínimos'!G21,Puntaje!G21,('Valores mínimos'!G21/G21)*Puntaje!G21)</f>
        <v>1</v>
      </c>
      <c r="V21" s="33">
        <f>IF(H21='Valores mínimos'!H21,Puntaje!H21,('Valores mínimos'!H21/H21)*Puntaje!H21)</f>
        <v>1.6133333333333333</v>
      </c>
      <c r="W21" s="33">
        <f>IF(I21='Valores mínimos'!I21,Puntaje!I21,('Valores mínimos'!I21/I21)*Puntaje!I21)</f>
        <v>0.5</v>
      </c>
      <c r="X21" s="33">
        <f>IF(J21='Valores mínimos'!J21,Puntaje!J21,('Valores mínimos'!J21/J21)*Puntaje!J21)</f>
        <v>1</v>
      </c>
      <c r="Y21" s="33">
        <f>IF(K21='Valores mínimos'!K21,Puntaje!K21,('Valores mínimos'!K21/K21)*Puntaje!K21)</f>
        <v>1.32</v>
      </c>
      <c r="Z21" s="33">
        <f>IF(L21='Valores mínimos'!L21,Puntaje!L21,('Valores mínimos'!L21/L21)*Puntaje!L21)</f>
        <v>0.5</v>
      </c>
      <c r="AA21" s="33">
        <f>IF(M21='Valores mínimos'!M21,Puntaje!M21,('Valores mínimos'!M21/M21)*Puntaje!M21)</f>
        <v>1</v>
      </c>
    </row>
    <row r="22" spans="1:27" s="12" customFormat="1">
      <c r="A22" s="49" t="s">
        <v>38</v>
      </c>
      <c r="B22" s="53">
        <v>350000</v>
      </c>
      <c r="C22" s="53">
        <v>2000</v>
      </c>
      <c r="D22" s="53">
        <v>50000</v>
      </c>
      <c r="E22" s="53">
        <v>650000</v>
      </c>
      <c r="F22" s="53">
        <v>3000</v>
      </c>
      <c r="G22" s="53">
        <v>50000</v>
      </c>
      <c r="H22" s="53">
        <v>900000</v>
      </c>
      <c r="I22" s="53">
        <v>4000</v>
      </c>
      <c r="J22" s="53">
        <v>50000</v>
      </c>
      <c r="K22" s="53">
        <v>1200000</v>
      </c>
      <c r="L22" s="53">
        <v>5000</v>
      </c>
      <c r="M22" s="53">
        <v>50000</v>
      </c>
      <c r="N22" s="17"/>
      <c r="O22" s="49" t="s">
        <v>38</v>
      </c>
      <c r="P22" s="33">
        <f>IF(B22='Valores mínimos'!B22,Puntaje!B22,('Valores mínimos'!B22/B22)*Puntaje!B22)</f>
        <v>2</v>
      </c>
      <c r="Q22" s="33">
        <f>IF(C22='Valores mínimos'!C22,Puntaje!C22,('Valores mínimos'!C22/C22)*Puntaje!C22)</f>
        <v>0.5</v>
      </c>
      <c r="R22" s="33">
        <f>IF(D22='Valores mínimos'!D22,Puntaje!D22,('Valores mínimos'!D22/D22)*Puntaje!D22)</f>
        <v>1</v>
      </c>
      <c r="S22" s="33">
        <f>IF(E22='Valores mínimos'!E22,Puntaje!E22,('Valores mínimos'!E22/E22)*Puntaje!E22)</f>
        <v>2</v>
      </c>
      <c r="T22" s="33">
        <f>IF(F22='Valores mínimos'!F22,Puntaje!F22,('Valores mínimos'!F22/F22)*Puntaje!F22)</f>
        <v>0.5</v>
      </c>
      <c r="U22" s="33">
        <f>IF(G22='Valores mínimos'!G22,Puntaje!G22,('Valores mínimos'!G22/G22)*Puntaje!G22)</f>
        <v>1</v>
      </c>
      <c r="V22" s="33">
        <f>IF(H22='Valores mínimos'!H22,Puntaje!H22,('Valores mínimos'!H22/H22)*Puntaje!H22)</f>
        <v>1.6133333333333333</v>
      </c>
      <c r="W22" s="33">
        <f>IF(I22='Valores mínimos'!I22,Puntaje!I22,('Valores mínimos'!I22/I22)*Puntaje!I22)</f>
        <v>0.5</v>
      </c>
      <c r="X22" s="33">
        <f>IF(J22='Valores mínimos'!J22,Puntaje!J22,('Valores mínimos'!J22/J22)*Puntaje!J22)</f>
        <v>1</v>
      </c>
      <c r="Y22" s="33">
        <f>IF(K22='Valores mínimos'!K22,Puntaje!K22,('Valores mínimos'!K22/K22)*Puntaje!K22)</f>
        <v>1.32</v>
      </c>
      <c r="Z22" s="33">
        <f>IF(L22='Valores mínimos'!L22,Puntaje!L22,('Valores mínimos'!L22/L22)*Puntaje!L22)</f>
        <v>0.5</v>
      </c>
      <c r="AA22" s="33">
        <f>IF(M22='Valores mínimos'!M22,Puntaje!M22,('Valores mínimos'!M22/M22)*Puntaje!M22)</f>
        <v>1</v>
      </c>
    </row>
    <row r="23" spans="1:27" s="12" customFormat="1">
      <c r="A23" s="49" t="s">
        <v>39</v>
      </c>
      <c r="B23" s="53">
        <v>700000</v>
      </c>
      <c r="C23" s="53">
        <v>2000</v>
      </c>
      <c r="D23" s="53">
        <v>50000</v>
      </c>
      <c r="E23" s="53">
        <v>1300000</v>
      </c>
      <c r="F23" s="53">
        <v>3000</v>
      </c>
      <c r="G23" s="53">
        <v>50000</v>
      </c>
      <c r="H23" s="53">
        <v>1700000</v>
      </c>
      <c r="I23" s="53">
        <v>4000</v>
      </c>
      <c r="J23" s="53">
        <v>50000</v>
      </c>
      <c r="K23" s="53">
        <v>2100000</v>
      </c>
      <c r="L23" s="53">
        <v>5000</v>
      </c>
      <c r="M23" s="53">
        <v>50000</v>
      </c>
      <c r="N23" s="17"/>
      <c r="O23" s="49" t="s">
        <v>39</v>
      </c>
      <c r="P23" s="33">
        <f>IF(B23='Valores mínimos'!B23,Puntaje!B23,('Valores mínimos'!B23/B23)*Puntaje!B23)</f>
        <v>4</v>
      </c>
      <c r="Q23" s="33">
        <f>IF(C23='Valores mínimos'!C23,Puntaje!C23,('Valores mínimos'!C23/C23)*Puntaje!C23)</f>
        <v>0.5</v>
      </c>
      <c r="R23" s="33">
        <f>IF(D23='Valores mínimos'!D23,Puntaje!D23,('Valores mínimos'!D23/D23)*Puntaje!D23)</f>
        <v>1</v>
      </c>
      <c r="S23" s="33">
        <f>IF(E23='Valores mínimos'!E23,Puntaje!E23,('Valores mínimos'!E23/E23)*Puntaje!E23)</f>
        <v>3.6553846153846155</v>
      </c>
      <c r="T23" s="33">
        <f>IF(F23='Valores mínimos'!F23,Puntaje!F23,('Valores mínimos'!F23/F23)*Puntaje!F23)</f>
        <v>0.5</v>
      </c>
      <c r="U23" s="33">
        <f>IF(G23='Valores mínimos'!G23,Puntaje!G23,('Valores mínimos'!G23/G23)*Puntaje!G23)</f>
        <v>1</v>
      </c>
      <c r="V23" s="33">
        <f>IF(H23='Valores mínimos'!H23,Puntaje!H23,('Valores mínimos'!H23/H23)*Puntaje!H23)</f>
        <v>3.1058823529411765</v>
      </c>
      <c r="W23" s="33">
        <f>IF(I23='Valores mínimos'!I23,Puntaje!I23,('Valores mínimos'!I23/I23)*Puntaje!I23)</f>
        <v>0.5</v>
      </c>
      <c r="X23" s="33">
        <f>IF(J23='Valores mínimos'!J23,Puntaje!J23,('Valores mínimos'!J23/J23)*Puntaje!J23)</f>
        <v>1</v>
      </c>
      <c r="Y23" s="33">
        <f>IF(K23='Valores mínimos'!K23,Puntaje!K23,('Valores mínimos'!K23/K23)*Puntaje!K23)</f>
        <v>3.2685714285714287</v>
      </c>
      <c r="Z23" s="33">
        <f>IF(L23='Valores mínimos'!L23,Puntaje!L23,('Valores mínimos'!L23/L23)*Puntaje!L23)</f>
        <v>0.5</v>
      </c>
      <c r="AA23" s="33">
        <f>IF(M23='Valores mínimos'!M23,Puntaje!M23,('Valores mínimos'!M23/M23)*Puntaje!M23)</f>
        <v>1</v>
      </c>
    </row>
    <row r="24" spans="1:27" s="12" customFormat="1" ht="24">
      <c r="A24" s="51" t="s">
        <v>40</v>
      </c>
      <c r="B24" s="53">
        <v>750000</v>
      </c>
      <c r="C24" s="53">
        <v>2000</v>
      </c>
      <c r="D24" s="53">
        <v>50000</v>
      </c>
      <c r="E24" s="53">
        <v>1350000</v>
      </c>
      <c r="F24" s="53">
        <v>3000</v>
      </c>
      <c r="G24" s="53">
        <v>50000</v>
      </c>
      <c r="H24" s="53">
        <v>1800000</v>
      </c>
      <c r="I24" s="53">
        <v>4000</v>
      </c>
      <c r="J24" s="53">
        <v>50000</v>
      </c>
      <c r="K24" s="53">
        <v>2200000</v>
      </c>
      <c r="L24" s="53">
        <v>5000</v>
      </c>
      <c r="M24" s="53">
        <v>50000</v>
      </c>
      <c r="N24" s="17"/>
      <c r="O24" s="51" t="s">
        <v>40</v>
      </c>
      <c r="P24" s="33">
        <f>IF(B24='Valores mínimos'!B24,Puntaje!B24,('Valores mínimos'!B24/B24)*Puntaje!B24)</f>
        <v>1.4079999999999999</v>
      </c>
      <c r="Q24" s="33">
        <f>IF(C24='Valores mínimos'!C24,Puntaje!C24,('Valores mínimos'!C24/C24)*Puntaje!C24)</f>
        <v>0.5</v>
      </c>
      <c r="R24" s="33">
        <f>IF(D24='Valores mínimos'!D24,Puntaje!D24,('Valores mínimos'!D24/D24)*Puntaje!D24)</f>
        <v>1</v>
      </c>
      <c r="S24" s="33">
        <f>IF(E24='Valores mínimos'!E24,Puntaje!E24,('Valores mínimos'!E24/E24)*Puntaje!E24)</f>
        <v>0.97777777777777775</v>
      </c>
      <c r="T24" s="33">
        <f>IF(F24='Valores mínimos'!F24,Puntaje!F24,('Valores mínimos'!F24/F24)*Puntaje!F24)</f>
        <v>0.5</v>
      </c>
      <c r="U24" s="33">
        <f>IF(G24='Valores mínimos'!G24,Puntaje!G24,('Valores mínimos'!G24/G24)*Puntaje!G24)</f>
        <v>1</v>
      </c>
      <c r="V24" s="33">
        <f>IF(H24='Valores mínimos'!H24,Puntaje!H24,('Valores mínimos'!H24/H24)*Puntaje!H24)</f>
        <v>0.80666666666666664</v>
      </c>
      <c r="W24" s="33">
        <f>IF(I24='Valores mínimos'!I24,Puntaje!I24,('Valores mínimos'!I24/I24)*Puntaje!I24)</f>
        <v>0.5</v>
      </c>
      <c r="X24" s="33">
        <f>IF(J24='Valores mínimos'!J24,Puntaje!J24,('Valores mínimos'!J24/J24)*Puntaje!J24)</f>
        <v>1</v>
      </c>
      <c r="Y24" s="33">
        <f>IF(K24='Valores mínimos'!K24,Puntaje!K24,('Valores mínimos'!K24/K24)*Puntaje!K24)</f>
        <v>0.72</v>
      </c>
      <c r="Z24" s="33">
        <f>IF(L24='Valores mínimos'!L24,Puntaje!L24,('Valores mínimos'!L24/L24)*Puntaje!L24)</f>
        <v>0.5</v>
      </c>
      <c r="AA24" s="33">
        <f>IF(M24='Valores mínimos'!M24,Puntaje!M24,('Valores mínimos'!M24/M24)*Puntaje!M24)</f>
        <v>1</v>
      </c>
    </row>
    <row r="25" spans="1:27" s="12" customFormat="1">
      <c r="A25" s="49" t="s">
        <v>41</v>
      </c>
      <c r="B25" s="53">
        <v>750000</v>
      </c>
      <c r="C25" s="53">
        <v>2000</v>
      </c>
      <c r="D25" s="53">
        <v>50000</v>
      </c>
      <c r="E25" s="53">
        <v>1350000</v>
      </c>
      <c r="F25" s="53">
        <v>3000</v>
      </c>
      <c r="G25" s="53">
        <v>50000</v>
      </c>
      <c r="H25" s="53">
        <v>1800000</v>
      </c>
      <c r="I25" s="53">
        <v>4000</v>
      </c>
      <c r="J25" s="53">
        <v>50000</v>
      </c>
      <c r="K25" s="53">
        <v>2200000</v>
      </c>
      <c r="L25" s="53">
        <v>5000</v>
      </c>
      <c r="M25" s="53">
        <v>50000</v>
      </c>
      <c r="N25" s="17"/>
      <c r="O25" s="49" t="s">
        <v>41</v>
      </c>
      <c r="P25" s="33">
        <f>IF(B25='Valores mínimos'!B25,Puntaje!B25,('Valores mínimos'!B25/B25)*Puntaje!B25)</f>
        <v>1.4079999999999999</v>
      </c>
      <c r="Q25" s="33">
        <f>IF(C25='Valores mínimos'!C25,Puntaje!C25,('Valores mínimos'!C25/C25)*Puntaje!C25)</f>
        <v>0.5</v>
      </c>
      <c r="R25" s="33">
        <f>IF(D25='Valores mínimos'!D25,Puntaje!D25,('Valores mínimos'!D25/D25)*Puntaje!D25)</f>
        <v>1</v>
      </c>
      <c r="S25" s="33">
        <f>IF(E25='Valores mínimos'!E25,Puntaje!E25,('Valores mínimos'!E25/E25)*Puntaje!E25)</f>
        <v>0.97777777777777775</v>
      </c>
      <c r="T25" s="33">
        <f>IF(F25='Valores mínimos'!F25,Puntaje!F25,('Valores mínimos'!F25/F25)*Puntaje!F25)</f>
        <v>0.5</v>
      </c>
      <c r="U25" s="33">
        <f>IF(G25='Valores mínimos'!G25,Puntaje!G25,('Valores mínimos'!G25/G25)*Puntaje!G25)</f>
        <v>1</v>
      </c>
      <c r="V25" s="33">
        <f>IF(H25='Valores mínimos'!H25,Puntaje!H25,('Valores mínimos'!H25/H25)*Puntaje!H25)</f>
        <v>0.80666666666666664</v>
      </c>
      <c r="W25" s="33">
        <f>IF(I25='Valores mínimos'!I25,Puntaje!I25,('Valores mínimos'!I25/I25)*Puntaje!I25)</f>
        <v>0.5</v>
      </c>
      <c r="X25" s="33">
        <f>IF(J25='Valores mínimos'!J25,Puntaje!J25,('Valores mínimos'!J25/J25)*Puntaje!J25)</f>
        <v>1</v>
      </c>
      <c r="Y25" s="33">
        <f>IF(K25='Valores mínimos'!K25,Puntaje!K25,('Valores mínimos'!K25/K25)*Puntaje!K25)</f>
        <v>0.72</v>
      </c>
      <c r="Z25" s="33">
        <f>IF(L25='Valores mínimos'!L25,Puntaje!L25,('Valores mínimos'!L25/L25)*Puntaje!L25)</f>
        <v>0.5</v>
      </c>
      <c r="AA25" s="33">
        <f>IF(M25='Valores mínimos'!M25,Puntaje!M25,('Valores mínimos'!M25/M25)*Puntaje!M25)</f>
        <v>1</v>
      </c>
    </row>
    <row r="26" spans="1:27" s="12" customFormat="1">
      <c r="A26" s="49" t="s">
        <v>42</v>
      </c>
      <c r="B26" s="53">
        <v>750000</v>
      </c>
      <c r="C26" s="53">
        <v>2000</v>
      </c>
      <c r="D26" s="53">
        <v>50000</v>
      </c>
      <c r="E26" s="53">
        <v>1350000</v>
      </c>
      <c r="F26" s="53">
        <v>3000</v>
      </c>
      <c r="G26" s="53">
        <v>50000</v>
      </c>
      <c r="H26" s="53">
        <v>1800000</v>
      </c>
      <c r="I26" s="53">
        <v>4000</v>
      </c>
      <c r="J26" s="53">
        <v>50000</v>
      </c>
      <c r="K26" s="53">
        <v>2200000</v>
      </c>
      <c r="L26" s="53">
        <v>5000</v>
      </c>
      <c r="M26" s="53">
        <v>50000</v>
      </c>
      <c r="N26" s="17"/>
      <c r="O26" s="49" t="s">
        <v>42</v>
      </c>
      <c r="P26" s="33">
        <f>IF(B26='Valores mínimos'!B26,Puntaje!B26,('Valores mínimos'!B26/B26)*Puntaje!B26)</f>
        <v>1.4079999999999999</v>
      </c>
      <c r="Q26" s="33">
        <f>IF(C26='Valores mínimos'!C26,Puntaje!C26,('Valores mínimos'!C26/C26)*Puntaje!C26)</f>
        <v>0.5</v>
      </c>
      <c r="R26" s="33">
        <f>IF(D26='Valores mínimos'!D26,Puntaje!D26,('Valores mínimos'!D26/D26)*Puntaje!D26)</f>
        <v>1</v>
      </c>
      <c r="S26" s="33">
        <f>IF(E26='Valores mínimos'!E26,Puntaje!E26,('Valores mínimos'!E26/E26)*Puntaje!E26)</f>
        <v>0.97777777777777775</v>
      </c>
      <c r="T26" s="33">
        <f>IF(F26='Valores mínimos'!F26,Puntaje!F26,('Valores mínimos'!F26/F26)*Puntaje!F26)</f>
        <v>0.5</v>
      </c>
      <c r="U26" s="33">
        <f>IF(G26='Valores mínimos'!G26,Puntaje!G26,('Valores mínimos'!G26/G26)*Puntaje!G26)</f>
        <v>1</v>
      </c>
      <c r="V26" s="33">
        <f>IF(H26='Valores mínimos'!H26,Puntaje!H26,('Valores mínimos'!H26/H26)*Puntaje!H26)</f>
        <v>0.80666666666666664</v>
      </c>
      <c r="W26" s="33">
        <f>IF(I26='Valores mínimos'!I26,Puntaje!I26,('Valores mínimos'!I26/I26)*Puntaje!I26)</f>
        <v>0.5</v>
      </c>
      <c r="X26" s="33">
        <f>IF(J26='Valores mínimos'!J26,Puntaje!J26,('Valores mínimos'!J26/J26)*Puntaje!J26)</f>
        <v>1</v>
      </c>
      <c r="Y26" s="33">
        <f>IF(K26='Valores mínimos'!K26,Puntaje!K26,('Valores mínimos'!K26/K26)*Puntaje!K26)</f>
        <v>0.72</v>
      </c>
      <c r="Z26" s="33">
        <f>IF(L26='Valores mínimos'!L26,Puntaje!L26,('Valores mínimos'!L26/L26)*Puntaje!L26)</f>
        <v>0.5</v>
      </c>
      <c r="AA26" s="33">
        <f>IF(M26='Valores mínimos'!M26,Puntaje!M26,('Valores mínimos'!M26/M26)*Puntaje!M26)</f>
        <v>1</v>
      </c>
    </row>
    <row r="27" spans="1:27" s="12" customFormat="1">
      <c r="A27" s="49" t="s">
        <v>43</v>
      </c>
      <c r="B27" s="53">
        <v>750000</v>
      </c>
      <c r="C27" s="53">
        <v>2000</v>
      </c>
      <c r="D27" s="53">
        <v>50000</v>
      </c>
      <c r="E27" s="53">
        <v>1350000</v>
      </c>
      <c r="F27" s="53">
        <v>3000</v>
      </c>
      <c r="G27" s="53">
        <v>50000</v>
      </c>
      <c r="H27" s="53">
        <v>1800000</v>
      </c>
      <c r="I27" s="53">
        <v>4000</v>
      </c>
      <c r="J27" s="53">
        <v>50000</v>
      </c>
      <c r="K27" s="53">
        <v>2200000</v>
      </c>
      <c r="L27" s="53">
        <v>5000</v>
      </c>
      <c r="M27" s="53">
        <v>50000</v>
      </c>
      <c r="N27" s="17"/>
      <c r="O27" s="49" t="s">
        <v>43</v>
      </c>
      <c r="P27" s="33">
        <f>IF(B27='Valores mínimos'!B27,Puntaje!B27,('Valores mínimos'!B27/B27)*Puntaje!B27)</f>
        <v>1.4079999999999999</v>
      </c>
      <c r="Q27" s="33">
        <f>IF(C27='Valores mínimos'!C27,Puntaje!C27,('Valores mínimos'!C27/C27)*Puntaje!C27)</f>
        <v>0.5</v>
      </c>
      <c r="R27" s="33">
        <f>IF(D27='Valores mínimos'!D27,Puntaje!D27,('Valores mínimos'!D27/D27)*Puntaje!D27)</f>
        <v>1</v>
      </c>
      <c r="S27" s="33">
        <f>IF(E27='Valores mínimos'!E27,Puntaje!E27,('Valores mínimos'!E27/E27)*Puntaje!E27)</f>
        <v>0.97777777777777775</v>
      </c>
      <c r="T27" s="33">
        <f>IF(F27='Valores mínimos'!F27,Puntaje!F27,('Valores mínimos'!F27/F27)*Puntaje!F27)</f>
        <v>0.5</v>
      </c>
      <c r="U27" s="33">
        <f>IF(G27='Valores mínimos'!G27,Puntaje!G27,('Valores mínimos'!G27/G27)*Puntaje!G27)</f>
        <v>1</v>
      </c>
      <c r="V27" s="33">
        <f>IF(H27='Valores mínimos'!H27,Puntaje!H27,('Valores mínimos'!H27/H27)*Puntaje!H27)</f>
        <v>0.80666666666666664</v>
      </c>
      <c r="W27" s="33">
        <f>IF(I27='Valores mínimos'!I27,Puntaje!I27,('Valores mínimos'!I27/I27)*Puntaje!I27)</f>
        <v>0.5</v>
      </c>
      <c r="X27" s="33">
        <f>IF(J27='Valores mínimos'!J27,Puntaje!J27,('Valores mínimos'!J27/J27)*Puntaje!J27)</f>
        <v>1</v>
      </c>
      <c r="Y27" s="33">
        <f>IF(K27='Valores mínimos'!K27,Puntaje!K27,('Valores mínimos'!K27/K27)*Puntaje!K27)</f>
        <v>0.72</v>
      </c>
      <c r="Z27" s="33">
        <f>IF(L27='Valores mínimos'!L27,Puntaje!L27,('Valores mínimos'!L27/L27)*Puntaje!L27)</f>
        <v>0.5</v>
      </c>
      <c r="AA27" s="33">
        <f>IF(M27='Valores mínimos'!M27,Puntaje!M27,('Valores mínimos'!M27/M27)*Puntaje!M27)</f>
        <v>1</v>
      </c>
    </row>
    <row r="28" spans="1:27" s="12" customFormat="1" ht="24">
      <c r="A28" s="51" t="s">
        <v>44</v>
      </c>
      <c r="B28" s="53">
        <v>750000</v>
      </c>
      <c r="C28" s="53">
        <v>2000</v>
      </c>
      <c r="D28" s="53">
        <v>50000</v>
      </c>
      <c r="E28" s="53">
        <v>1350000</v>
      </c>
      <c r="F28" s="53">
        <v>3000</v>
      </c>
      <c r="G28" s="53">
        <v>50000</v>
      </c>
      <c r="H28" s="53">
        <v>1800000</v>
      </c>
      <c r="I28" s="53">
        <v>4000</v>
      </c>
      <c r="J28" s="53">
        <v>50000</v>
      </c>
      <c r="K28" s="53">
        <v>2200000</v>
      </c>
      <c r="L28" s="53">
        <v>5000</v>
      </c>
      <c r="M28" s="53">
        <v>50000</v>
      </c>
      <c r="N28" s="17"/>
      <c r="O28" s="51" t="s">
        <v>44</v>
      </c>
      <c r="P28" s="33">
        <f>IF(B28='Valores mínimos'!B28,Puntaje!B28,('Valores mínimos'!B28/B28)*Puntaje!B28)</f>
        <v>3.3792</v>
      </c>
      <c r="Q28" s="33">
        <f>IF(C28='Valores mínimos'!C28,Puntaje!C28,('Valores mínimos'!C28/C28)*Puntaje!C28)</f>
        <v>0.5</v>
      </c>
      <c r="R28" s="33">
        <f>IF(D28='Valores mínimos'!D28,Puntaje!D28,('Valores mínimos'!D28/D28)*Puntaje!D28)</f>
        <v>1</v>
      </c>
      <c r="S28" s="33">
        <f>IF(E28='Valores mínimos'!E28,Puntaje!E28,('Valores mínimos'!E28/E28)*Puntaje!E28)</f>
        <v>2.3466666666666667</v>
      </c>
      <c r="T28" s="33">
        <f>IF(F28='Valores mínimos'!F28,Puntaje!F28,('Valores mínimos'!F28/F28)*Puntaje!F28)</f>
        <v>0.5</v>
      </c>
      <c r="U28" s="33">
        <f>IF(G28='Valores mínimos'!G28,Puntaje!G28,('Valores mínimos'!G28/G28)*Puntaje!G28)</f>
        <v>1</v>
      </c>
      <c r="V28" s="33">
        <f>IF(H28='Valores mínimos'!H28,Puntaje!H28,('Valores mínimos'!H28/H28)*Puntaje!H28)</f>
        <v>2.0533333333333332</v>
      </c>
      <c r="W28" s="33">
        <f>IF(I28='Valores mínimos'!I28,Puntaje!I28,('Valores mínimos'!I28/I28)*Puntaje!I28)</f>
        <v>0.5</v>
      </c>
      <c r="X28" s="33">
        <f>IF(J28='Valores mínimos'!J28,Puntaje!J28,('Valores mínimos'!J28/J28)*Puntaje!J28)</f>
        <v>1</v>
      </c>
      <c r="Y28" s="33">
        <f>IF(K28='Valores mínimos'!K28,Puntaje!K28,('Valores mínimos'!K28/K28)*Puntaje!K28)</f>
        <v>1.8</v>
      </c>
      <c r="Z28" s="33">
        <f>IF(L28='Valores mínimos'!L28,Puntaje!L28,('Valores mínimos'!L28/L28)*Puntaje!L28)</f>
        <v>0.5</v>
      </c>
      <c r="AA28" s="33">
        <f>IF(M28='Valores mínimos'!M28,Puntaje!M28,('Valores mínimos'!M28/M28)*Puntaje!M28)</f>
        <v>1</v>
      </c>
    </row>
    <row r="29" spans="1:27" s="12" customFormat="1">
      <c r="A29" s="49" t="s">
        <v>45</v>
      </c>
      <c r="B29" s="53">
        <v>750000</v>
      </c>
      <c r="C29" s="53">
        <v>2000</v>
      </c>
      <c r="D29" s="53">
        <v>50000</v>
      </c>
      <c r="E29" s="53">
        <v>1350000</v>
      </c>
      <c r="F29" s="53">
        <v>3000</v>
      </c>
      <c r="G29" s="53">
        <v>50000</v>
      </c>
      <c r="H29" s="53">
        <v>1800000</v>
      </c>
      <c r="I29" s="53">
        <v>4000</v>
      </c>
      <c r="J29" s="53">
        <v>50000</v>
      </c>
      <c r="K29" s="53">
        <v>2200000</v>
      </c>
      <c r="L29" s="53">
        <v>5000</v>
      </c>
      <c r="M29" s="53">
        <v>50000</v>
      </c>
      <c r="N29" s="17"/>
      <c r="O29" s="49" t="s">
        <v>45</v>
      </c>
      <c r="P29" s="33">
        <f>IF(B29='Valores mínimos'!B29,Puntaje!B29,('Valores mínimos'!B29/B29)*Puntaje!B29)</f>
        <v>1.6896</v>
      </c>
      <c r="Q29" s="33">
        <f>IF(C29='Valores mínimos'!C29,Puntaje!C29,('Valores mínimos'!C29/C29)*Puntaje!C29)</f>
        <v>0.5</v>
      </c>
      <c r="R29" s="33">
        <f>IF(D29='Valores mínimos'!D29,Puntaje!D29,('Valores mínimos'!D29/D29)*Puntaje!D29)</f>
        <v>1</v>
      </c>
      <c r="S29" s="33">
        <f>IF(E29='Valores mínimos'!E29,Puntaje!E29,('Valores mínimos'!E29/E29)*Puntaje!E29)</f>
        <v>1.1733333333333333</v>
      </c>
      <c r="T29" s="33">
        <f>IF(F29='Valores mínimos'!F29,Puntaje!F29,('Valores mínimos'!F29/F29)*Puntaje!F29)</f>
        <v>0.5</v>
      </c>
      <c r="U29" s="33">
        <f>IF(G29='Valores mínimos'!G29,Puntaje!G29,('Valores mínimos'!G29/G29)*Puntaje!G29)</f>
        <v>1</v>
      </c>
      <c r="V29" s="33">
        <f>IF(H29='Valores mínimos'!H29,Puntaje!H29,('Valores mínimos'!H29/H29)*Puntaje!H29)</f>
        <v>1.0266666666666666</v>
      </c>
      <c r="W29" s="33">
        <f>IF(I29='Valores mínimos'!I29,Puntaje!I29,('Valores mínimos'!I29/I29)*Puntaje!I29)</f>
        <v>0.5</v>
      </c>
      <c r="X29" s="33">
        <f>IF(J29='Valores mínimos'!J29,Puntaje!J29,('Valores mínimos'!J29/J29)*Puntaje!J29)</f>
        <v>1</v>
      </c>
      <c r="Y29" s="33">
        <f>IF(K29='Valores mínimos'!K29,Puntaje!K29,('Valores mínimos'!K29/K29)*Puntaje!K29)</f>
        <v>0.9</v>
      </c>
      <c r="Z29" s="33">
        <f>IF(L29='Valores mínimos'!L29,Puntaje!L29,('Valores mínimos'!L29/L29)*Puntaje!L29)</f>
        <v>0.5</v>
      </c>
      <c r="AA29" s="33">
        <f>IF(M29='Valores mínimos'!M29,Puntaje!M29,('Valores mínimos'!M29/M29)*Puntaje!M29)</f>
        <v>1</v>
      </c>
    </row>
    <row r="30" spans="1:27" s="12" customFormat="1">
      <c r="A30" s="49" t="s">
        <v>46</v>
      </c>
      <c r="B30" s="53">
        <v>750000</v>
      </c>
      <c r="C30" s="53">
        <v>2000</v>
      </c>
      <c r="D30" s="53">
        <v>50000</v>
      </c>
      <c r="E30" s="53">
        <v>1350000</v>
      </c>
      <c r="F30" s="53">
        <v>3000</v>
      </c>
      <c r="G30" s="53">
        <v>50000</v>
      </c>
      <c r="H30" s="53">
        <v>1800000</v>
      </c>
      <c r="I30" s="53">
        <v>4000</v>
      </c>
      <c r="J30" s="53">
        <v>50000</v>
      </c>
      <c r="K30" s="53">
        <v>2200000</v>
      </c>
      <c r="L30" s="53">
        <v>5000</v>
      </c>
      <c r="M30" s="53">
        <v>50000</v>
      </c>
      <c r="N30" s="17"/>
      <c r="O30" s="49" t="s">
        <v>46</v>
      </c>
      <c r="P30" s="33">
        <f>IF(B30='Valores mínimos'!B30,Puntaje!B30,('Valores mínimos'!B30/B30)*Puntaje!B30)</f>
        <v>1.8304</v>
      </c>
      <c r="Q30" s="33">
        <f>IF(C30='Valores mínimos'!C30,Puntaje!C30,('Valores mínimos'!C30/C30)*Puntaje!C30)</f>
        <v>0.5</v>
      </c>
      <c r="R30" s="33">
        <f>IF(D30='Valores mínimos'!D30,Puntaje!D30,('Valores mínimos'!D30/D30)*Puntaje!D30)</f>
        <v>1</v>
      </c>
      <c r="S30" s="33">
        <f>IF(E30='Valores mínimos'!E30,Puntaje!E30,('Valores mínimos'!E30/E30)*Puntaje!E30)</f>
        <v>1.2711111111111111</v>
      </c>
      <c r="T30" s="33">
        <f>IF(F30='Valores mínimos'!F30,Puntaje!F30,('Valores mínimos'!F30/F30)*Puntaje!F30)</f>
        <v>0.5</v>
      </c>
      <c r="U30" s="33">
        <f>IF(G30='Valores mínimos'!G30,Puntaje!G30,('Valores mínimos'!G30/G30)*Puntaje!G30)</f>
        <v>1</v>
      </c>
      <c r="V30" s="33">
        <f>IF(H30='Valores mínimos'!H30,Puntaje!H30,('Valores mínimos'!H30/H30)*Puntaje!H30)</f>
        <v>1.1439999999999999</v>
      </c>
      <c r="W30" s="33">
        <f>IF(I30='Valores mínimos'!I30,Puntaje!I30,('Valores mínimos'!I30/I30)*Puntaje!I30)</f>
        <v>0.5</v>
      </c>
      <c r="X30" s="33">
        <f>IF(J30='Valores mínimos'!J30,Puntaje!J30,('Valores mínimos'!J30/J30)*Puntaje!J30)</f>
        <v>1</v>
      </c>
      <c r="Y30" s="33">
        <f>IF(K30='Valores mínimos'!K30,Puntaje!K30,('Valores mínimos'!K30/K30)*Puntaje!K30)</f>
        <v>1.02</v>
      </c>
      <c r="Z30" s="33">
        <f>IF(L30='Valores mínimos'!L30,Puntaje!L30,('Valores mínimos'!L30/L30)*Puntaje!L30)</f>
        <v>0.5</v>
      </c>
      <c r="AA30" s="33">
        <f>IF(M30='Valores mínimos'!M30,Puntaje!M30,('Valores mínimos'!M30/M30)*Puntaje!M30)</f>
        <v>1</v>
      </c>
    </row>
    <row r="31" spans="1:27" s="12" customFormat="1">
      <c r="A31" s="49" t="s">
        <v>47</v>
      </c>
      <c r="B31" s="53">
        <v>750000</v>
      </c>
      <c r="C31" s="53">
        <v>2000</v>
      </c>
      <c r="D31" s="53">
        <v>50000</v>
      </c>
      <c r="E31" s="53">
        <v>1350000</v>
      </c>
      <c r="F31" s="53">
        <v>3000</v>
      </c>
      <c r="G31" s="53">
        <v>50000</v>
      </c>
      <c r="H31" s="53">
        <v>1800000</v>
      </c>
      <c r="I31" s="53">
        <v>4000</v>
      </c>
      <c r="J31" s="53">
        <v>50000</v>
      </c>
      <c r="K31" s="53">
        <v>2200000</v>
      </c>
      <c r="L31" s="53">
        <v>5000</v>
      </c>
      <c r="M31" s="53">
        <v>50000</v>
      </c>
      <c r="N31" s="17"/>
      <c r="O31" s="49" t="s">
        <v>47</v>
      </c>
      <c r="P31" s="33">
        <f>IF(B31='Valores mínimos'!B31,Puntaje!B31,('Valores mínimos'!B31/B31)*Puntaje!B31)</f>
        <v>1.8655999999999999</v>
      </c>
      <c r="Q31" s="33">
        <f>IF(C31='Valores mínimos'!C31,Puntaje!C31,('Valores mínimos'!C31/C31)*Puntaje!C31)</f>
        <v>0.5</v>
      </c>
      <c r="R31" s="33">
        <f>IF(D31='Valores mínimos'!D31,Puntaje!D31,('Valores mínimos'!D31/D31)*Puntaje!D31)</f>
        <v>1</v>
      </c>
      <c r="S31" s="33">
        <f>IF(E31='Valores mínimos'!E31,Puntaje!E31,('Valores mínimos'!E31/E31)*Puntaje!E31)</f>
        <v>1.3102222222222222</v>
      </c>
      <c r="T31" s="33">
        <f>IF(F31='Valores mínimos'!F31,Puntaje!F31,('Valores mínimos'!F31/F31)*Puntaje!F31)</f>
        <v>0.5</v>
      </c>
      <c r="U31" s="33">
        <f>IF(G31='Valores mínimos'!G31,Puntaje!G31,('Valores mínimos'!G31/G31)*Puntaje!G31)</f>
        <v>1</v>
      </c>
      <c r="V31" s="33">
        <f>IF(H31='Valores mínimos'!H31,Puntaje!H31,('Valores mínimos'!H31/H31)*Puntaje!H31)</f>
        <v>1.1879999999999999</v>
      </c>
      <c r="W31" s="33">
        <f>IF(I31='Valores mínimos'!I31,Puntaje!I31,('Valores mínimos'!I31/I31)*Puntaje!I31)</f>
        <v>0.5</v>
      </c>
      <c r="X31" s="33">
        <f>IF(J31='Valores mínimos'!J31,Puntaje!J31,('Valores mínimos'!J31/J31)*Puntaje!J31)</f>
        <v>1</v>
      </c>
      <c r="Y31" s="33">
        <f>IF(K31='Valores mínimos'!K31,Puntaje!K31,('Valores mínimos'!K31/K31)*Puntaje!K31)</f>
        <v>1.056</v>
      </c>
      <c r="Z31" s="33">
        <f>IF(L31='Valores mínimos'!L31,Puntaje!L31,('Valores mínimos'!L31/L31)*Puntaje!L31)</f>
        <v>0.5</v>
      </c>
      <c r="AA31" s="33">
        <f>IF(M31='Valores mínimos'!M31,Puntaje!M31,('Valores mínimos'!M31/M31)*Puntaje!M31)</f>
        <v>1</v>
      </c>
    </row>
    <row r="32" spans="1:27" s="12" customFormat="1">
      <c r="A32" s="50" t="s">
        <v>48</v>
      </c>
      <c r="B32" s="53">
        <v>750000</v>
      </c>
      <c r="C32" s="53">
        <v>2000</v>
      </c>
      <c r="D32" s="53">
        <v>50000</v>
      </c>
      <c r="E32" s="53">
        <v>1350000</v>
      </c>
      <c r="F32" s="53">
        <v>3000</v>
      </c>
      <c r="G32" s="53">
        <v>50000</v>
      </c>
      <c r="H32" s="53">
        <v>1800000</v>
      </c>
      <c r="I32" s="53">
        <v>4000</v>
      </c>
      <c r="J32" s="53">
        <v>50000</v>
      </c>
      <c r="K32" s="53">
        <v>2200000</v>
      </c>
      <c r="L32" s="53">
        <v>5000</v>
      </c>
      <c r="M32" s="53">
        <v>50000</v>
      </c>
      <c r="N32" s="17"/>
      <c r="O32" s="50" t="s">
        <v>48</v>
      </c>
      <c r="P32" s="33">
        <f>IF(B32='Valores mínimos'!B32,Puntaje!B32,('Valores mínimos'!B32/B32)*Puntaje!B32)</f>
        <v>3.9424000000000001</v>
      </c>
      <c r="Q32" s="33">
        <f>IF(C32='Valores mínimos'!C32,Puntaje!C32,('Valores mínimos'!C32/C32)*Puntaje!C32)</f>
        <v>0.5</v>
      </c>
      <c r="R32" s="33">
        <f>IF(D32='Valores mínimos'!D32,Puntaje!D32,('Valores mínimos'!D32/D32)*Puntaje!D32)</f>
        <v>1</v>
      </c>
      <c r="S32" s="33">
        <f>IF(E32='Valores mínimos'!E32,Puntaje!E32,('Valores mínimos'!E32/E32)*Puntaje!E32)</f>
        <v>2.7768888888888887</v>
      </c>
      <c r="T32" s="33">
        <f>IF(F32='Valores mínimos'!F32,Puntaje!F32,('Valores mínimos'!F32/F32)*Puntaje!F32)</f>
        <v>0.5</v>
      </c>
      <c r="U32" s="33">
        <f>IF(G32='Valores mínimos'!G32,Puntaje!G32,('Valores mínimos'!G32/G32)*Puntaje!G32)</f>
        <v>1</v>
      </c>
      <c r="V32" s="33">
        <f>IF(H32='Valores mínimos'!H32,Puntaje!H32,('Valores mínimos'!H32/H32)*Puntaje!H32)</f>
        <v>2.4933333333333332</v>
      </c>
      <c r="W32" s="33">
        <f>IF(I32='Valores mínimos'!I32,Puntaje!I32,('Valores mínimos'!I32/I32)*Puntaje!I32)</f>
        <v>0.5</v>
      </c>
      <c r="X32" s="33">
        <f>IF(J32='Valores mínimos'!J32,Puntaje!J32,('Valores mínimos'!J32/J32)*Puntaje!J32)</f>
        <v>1</v>
      </c>
      <c r="Y32" s="33">
        <f>IF(K32='Valores mínimos'!K32,Puntaje!K32,('Valores mínimos'!K32/K32)*Puntaje!K32)</f>
        <v>2.2080000000000002</v>
      </c>
      <c r="Z32" s="33">
        <f>IF(L32='Valores mínimos'!L32,Puntaje!L32,('Valores mínimos'!L32/L32)*Puntaje!L32)</f>
        <v>0.5</v>
      </c>
      <c r="AA32" s="33">
        <f>IF(M32='Valores mínimos'!M32,Puntaje!M32,('Valores mínimos'!M32/M32)*Puntaje!M32)</f>
        <v>1</v>
      </c>
    </row>
    <row r="33" spans="1:27" s="12" customFormat="1">
      <c r="A33" s="49" t="s">
        <v>49</v>
      </c>
      <c r="B33" s="53">
        <v>750000</v>
      </c>
      <c r="C33" s="53">
        <v>2000</v>
      </c>
      <c r="D33" s="53">
        <v>50000</v>
      </c>
      <c r="E33" s="53">
        <v>1350000</v>
      </c>
      <c r="F33" s="53">
        <v>3000</v>
      </c>
      <c r="G33" s="53">
        <v>50000</v>
      </c>
      <c r="H33" s="53">
        <v>1800000</v>
      </c>
      <c r="I33" s="53">
        <v>4000</v>
      </c>
      <c r="J33" s="53">
        <v>50000</v>
      </c>
      <c r="K33" s="53">
        <v>2200000</v>
      </c>
      <c r="L33" s="53">
        <v>5000</v>
      </c>
      <c r="M33" s="53">
        <v>50000</v>
      </c>
      <c r="N33" s="17"/>
      <c r="O33" s="49" t="s">
        <v>49</v>
      </c>
      <c r="P33" s="33">
        <f>IF(B33='Valores mínimos'!B33,Puntaje!B33,('Valores mínimos'!B33/B33)*Puntaje!B33)</f>
        <v>2</v>
      </c>
      <c r="Q33" s="33">
        <f>IF(C33='Valores mínimos'!C33,Puntaje!C33,('Valores mínimos'!C33/C33)*Puntaje!C33)</f>
        <v>0.5</v>
      </c>
      <c r="R33" s="33">
        <f>IF(D33='Valores mínimos'!D33,Puntaje!D33,('Valores mínimos'!D33/D33)*Puntaje!D33)</f>
        <v>1</v>
      </c>
      <c r="S33" s="33">
        <f>IF(E33='Valores mínimos'!E33,Puntaje!E33,('Valores mínimos'!E33/E33)*Puntaje!E33)</f>
        <v>1.5253333333333334</v>
      </c>
      <c r="T33" s="33">
        <f>IF(F33='Valores mínimos'!F33,Puntaje!F33,('Valores mínimos'!F33/F33)*Puntaje!F33)</f>
        <v>0.5</v>
      </c>
      <c r="U33" s="33">
        <f>IF(G33='Valores mínimos'!G33,Puntaje!G33,('Valores mínimos'!G33/G33)*Puntaje!G33)</f>
        <v>1</v>
      </c>
      <c r="V33" s="33">
        <f>IF(H33='Valores mínimos'!H33,Puntaje!H33,('Valores mínimos'!H33/H33)*Puntaje!H33)</f>
        <v>1.3493333333333333</v>
      </c>
      <c r="W33" s="33">
        <f>IF(I33='Valores mínimos'!I33,Puntaje!I33,('Valores mínimos'!I33/I33)*Puntaje!I33)</f>
        <v>0.5</v>
      </c>
      <c r="X33" s="33">
        <f>IF(J33='Valores mínimos'!J33,Puntaje!J33,('Valores mínimos'!J33/J33)*Puntaje!J33)</f>
        <v>1</v>
      </c>
      <c r="Y33" s="33">
        <f>IF(K33='Valores mínimos'!K33,Puntaje!K33,('Valores mínimos'!K33/K33)*Puntaje!K33)</f>
        <v>1.1879999999999999</v>
      </c>
      <c r="Z33" s="33">
        <f>IF(L33='Valores mínimos'!L33,Puntaje!L33,('Valores mínimos'!L33/L33)*Puntaje!L33)</f>
        <v>0.5</v>
      </c>
      <c r="AA33" s="33">
        <f>IF(M33='Valores mínimos'!M33,Puntaje!M33,('Valores mínimos'!M33/M33)*Puntaje!M33)</f>
        <v>1</v>
      </c>
    </row>
    <row r="34" spans="1:27" s="12" customFormat="1">
      <c r="A34" s="49" t="s">
        <v>50</v>
      </c>
      <c r="B34" s="53">
        <v>750000</v>
      </c>
      <c r="C34" s="53">
        <v>2000</v>
      </c>
      <c r="D34" s="53">
        <v>50000</v>
      </c>
      <c r="E34" s="53">
        <v>1350000</v>
      </c>
      <c r="F34" s="53">
        <v>3000</v>
      </c>
      <c r="G34" s="53">
        <v>50000</v>
      </c>
      <c r="H34" s="53">
        <v>1800000</v>
      </c>
      <c r="I34" s="53">
        <v>4000</v>
      </c>
      <c r="J34" s="53">
        <v>50000</v>
      </c>
      <c r="K34" s="53">
        <v>2200000</v>
      </c>
      <c r="L34" s="53">
        <v>5000</v>
      </c>
      <c r="M34" s="53">
        <v>50000</v>
      </c>
      <c r="N34" s="17"/>
      <c r="O34" s="49" t="s">
        <v>50</v>
      </c>
      <c r="P34" s="33">
        <f>IF(B34='Valores mínimos'!B34,Puntaje!B34,('Valores mínimos'!B34/B34)*Puntaje!B34)</f>
        <v>4</v>
      </c>
      <c r="Q34" s="33">
        <f>IF(C34='Valores mínimos'!C34,Puntaje!C34,('Valores mínimos'!C34/C34)*Puntaje!C34)</f>
        <v>0.5</v>
      </c>
      <c r="R34" s="33">
        <f>IF(D34='Valores mínimos'!D34,Puntaje!D34,('Valores mínimos'!D34/D34)*Puntaje!D34)</f>
        <v>1</v>
      </c>
      <c r="S34" s="33">
        <f>IF(E34='Valores mínimos'!E34,Puntaje!E34,('Valores mínimos'!E34/E34)*Puntaje!E34)</f>
        <v>3.3635555555555556</v>
      </c>
      <c r="T34" s="33">
        <f>IF(F34='Valores mínimos'!F34,Puntaje!F34,('Valores mínimos'!F34/F34)*Puntaje!F34)</f>
        <v>0.5</v>
      </c>
      <c r="U34" s="33">
        <f>IF(G34='Valores mínimos'!G34,Puntaje!G34,('Valores mínimos'!G34/G34)*Puntaje!G34)</f>
        <v>1</v>
      </c>
      <c r="V34" s="33">
        <f>IF(H34='Valores mínimos'!H34,Puntaje!H34,('Valores mínimos'!H34/H34)*Puntaje!H34)</f>
        <v>2.992</v>
      </c>
      <c r="W34" s="33">
        <f>IF(I34='Valores mínimos'!I34,Puntaje!I34,('Valores mínimos'!I34/I34)*Puntaje!I34)</f>
        <v>0.5</v>
      </c>
      <c r="X34" s="33">
        <f>IF(J34='Valores mínimos'!J34,Puntaje!J34,('Valores mínimos'!J34/J34)*Puntaje!J34)</f>
        <v>1</v>
      </c>
      <c r="Y34" s="33">
        <f>IF(K34='Valores mínimos'!K34,Puntaje!K34,('Valores mínimos'!K34/K34)*Puntaje!K34)</f>
        <v>2.76</v>
      </c>
      <c r="Z34" s="33">
        <f>IF(L34='Valores mínimos'!L34,Puntaje!L34,('Valores mínimos'!L34/L34)*Puntaje!L34)</f>
        <v>0.5</v>
      </c>
      <c r="AA34" s="33">
        <f>IF(M34='Valores mínimos'!M34,Puntaje!M34,('Valores mínimos'!M34/M34)*Puntaje!M34)</f>
        <v>1</v>
      </c>
    </row>
    <row r="35" spans="1:27" s="12" customFormat="1">
      <c r="A35" s="49" t="s">
        <v>51</v>
      </c>
      <c r="B35" s="53">
        <v>800000</v>
      </c>
      <c r="C35" s="53">
        <v>2000</v>
      </c>
      <c r="D35" s="53">
        <v>50000</v>
      </c>
      <c r="E35" s="53">
        <v>1400000</v>
      </c>
      <c r="F35" s="53">
        <v>3000</v>
      </c>
      <c r="G35" s="53">
        <v>50000</v>
      </c>
      <c r="H35" s="53">
        <v>1850000</v>
      </c>
      <c r="I35" s="53">
        <v>4000</v>
      </c>
      <c r="J35" s="53">
        <v>50000</v>
      </c>
      <c r="K35" s="53">
        <v>2250000</v>
      </c>
      <c r="L35" s="53">
        <v>5000</v>
      </c>
      <c r="M35" s="53">
        <v>50000</v>
      </c>
      <c r="N35" s="17"/>
      <c r="O35" s="49" t="s">
        <v>51</v>
      </c>
      <c r="P35" s="33">
        <f>IF(B35='Valores mínimos'!B35,Puntaje!B35,('Valores mínimos'!B35/B35)*Puntaje!B35)</f>
        <v>4</v>
      </c>
      <c r="Q35" s="33">
        <f>IF(C35='Valores mínimos'!C35,Puntaje!C35,('Valores mínimos'!C35/C35)*Puntaje!C35)</f>
        <v>0.5</v>
      </c>
      <c r="R35" s="33">
        <f>IF(D35='Valores mínimos'!D35,Puntaje!D35,('Valores mínimos'!D35/D35)*Puntaje!D35)</f>
        <v>1</v>
      </c>
      <c r="S35" s="33">
        <f>IF(E35='Valores mínimos'!E35,Puntaje!E35,('Valores mínimos'!E35/E35)*Puntaje!E35)</f>
        <v>3.4697142857142858</v>
      </c>
      <c r="T35" s="33">
        <f>IF(F35='Valores mínimos'!F35,Puntaje!F35,('Valores mínimos'!F35/F35)*Puntaje!F35)</f>
        <v>0.5</v>
      </c>
      <c r="U35" s="33">
        <f>IF(G35='Valores mínimos'!G35,Puntaje!G35,('Valores mínimos'!G35/G35)*Puntaje!G35)</f>
        <v>1</v>
      </c>
      <c r="V35" s="33">
        <f>IF(H35='Valores mínimos'!H35,Puntaje!H35,('Valores mínimos'!H35/H35)*Puntaje!H35)</f>
        <v>3.2821621621621619</v>
      </c>
      <c r="W35" s="33">
        <f>IF(I35='Valores mínimos'!I35,Puntaje!I35,('Valores mínimos'!I35/I35)*Puntaje!I35)</f>
        <v>0.5</v>
      </c>
      <c r="X35" s="33">
        <f>IF(J35='Valores mínimos'!J35,Puntaje!J35,('Valores mínimos'!J35/J35)*Puntaje!J35)</f>
        <v>1</v>
      </c>
      <c r="Y35" s="33">
        <f>IF(K35='Valores mínimos'!K35,Puntaje!K35,('Valores mínimos'!K35/K35)*Puntaje!K35)</f>
        <v>3.0506666666666669</v>
      </c>
      <c r="Z35" s="33">
        <f>IF(L35='Valores mínimos'!L35,Puntaje!L35,('Valores mínimos'!L35/L35)*Puntaje!L35)</f>
        <v>0.5</v>
      </c>
      <c r="AA35" s="33">
        <f>IF(M35='Valores mínimos'!M35,Puntaje!M35,('Valores mínimos'!M35/M35)*Puntaje!M35)</f>
        <v>1</v>
      </c>
    </row>
    <row r="36" spans="1:27" s="12" customFormat="1">
      <c r="A36" s="49" t="s">
        <v>52</v>
      </c>
      <c r="B36" s="53">
        <v>350000</v>
      </c>
      <c r="C36" s="53">
        <v>2000</v>
      </c>
      <c r="D36" s="53">
        <v>50000</v>
      </c>
      <c r="E36" s="53">
        <v>650000</v>
      </c>
      <c r="F36" s="53">
        <v>3000</v>
      </c>
      <c r="G36" s="53">
        <v>50000</v>
      </c>
      <c r="H36" s="53">
        <v>900000</v>
      </c>
      <c r="I36" s="53">
        <v>4000</v>
      </c>
      <c r="J36" s="53">
        <v>50000</v>
      </c>
      <c r="K36" s="53">
        <v>1200000</v>
      </c>
      <c r="L36" s="53">
        <v>5000</v>
      </c>
      <c r="M36" s="53">
        <v>50000</v>
      </c>
      <c r="N36" s="17"/>
      <c r="O36" s="49" t="s">
        <v>52</v>
      </c>
      <c r="P36" s="33">
        <f>IF(B36='Valores mínimos'!B36,Puntaje!B36,('Valores mínimos'!B36/B36)*Puntaje!B36)</f>
        <v>0.60342857142857143</v>
      </c>
      <c r="Q36" s="33">
        <f>IF(C36='Valores mínimos'!C36,Puntaje!C36,('Valores mínimos'!C36/C36)*Puntaje!C36)</f>
        <v>0.5</v>
      </c>
      <c r="R36" s="33">
        <f>IF(D36='Valores mínimos'!D36,Puntaje!D36,('Valores mínimos'!D36/D36)*Puntaje!D36)</f>
        <v>1</v>
      </c>
      <c r="S36" s="33">
        <f>IF(E36='Valores mínimos'!E36,Puntaje!E36,('Valores mínimos'!E36/E36)*Puntaje!E36)</f>
        <v>0.8935384615384615</v>
      </c>
      <c r="T36" s="33">
        <f>IF(F36='Valores mínimos'!F36,Puntaje!F36,('Valores mínimos'!F36/F36)*Puntaje!F36)</f>
        <v>0.5</v>
      </c>
      <c r="U36" s="33">
        <f>IF(G36='Valores mínimos'!G36,Puntaje!G36,('Valores mínimos'!G36/G36)*Puntaje!G36)</f>
        <v>1</v>
      </c>
      <c r="V36" s="33">
        <f>IF(H36='Valores mínimos'!H36,Puntaje!H36,('Valores mínimos'!H36/H36)*Puntaje!H36)</f>
        <v>0.76266666666666671</v>
      </c>
      <c r="W36" s="33">
        <f>IF(I36='Valores mínimos'!I36,Puntaje!I36,('Valores mínimos'!I36/I36)*Puntaje!I36)</f>
        <v>0.5</v>
      </c>
      <c r="X36" s="33">
        <f>IF(J36='Valores mínimos'!J36,Puntaje!J36,('Valores mínimos'!J36/J36)*Puntaje!J36)</f>
        <v>1</v>
      </c>
      <c r="Y36" s="33">
        <f>IF(K36='Valores mínimos'!K36,Puntaje!K36,('Valores mínimos'!K36/K36)*Puntaje!K36)</f>
        <v>0.70399999999999996</v>
      </c>
      <c r="Z36" s="33">
        <f>IF(L36='Valores mínimos'!L36,Puntaje!L36,('Valores mínimos'!L36/L36)*Puntaje!L36)</f>
        <v>0.5</v>
      </c>
      <c r="AA36" s="33">
        <f>IF(M36='Valores mínimos'!M36,Puntaje!M36,('Valores mínimos'!M36/M36)*Puntaje!M36)</f>
        <v>1</v>
      </c>
    </row>
    <row r="37" spans="1:27" s="12" customFormat="1">
      <c r="A37" s="49" t="s">
        <v>53</v>
      </c>
      <c r="B37" s="53">
        <v>350000</v>
      </c>
      <c r="C37" s="53">
        <v>2000</v>
      </c>
      <c r="D37" s="53">
        <v>50000</v>
      </c>
      <c r="E37" s="53">
        <v>650000</v>
      </c>
      <c r="F37" s="53">
        <v>3000</v>
      </c>
      <c r="G37" s="53">
        <v>50000</v>
      </c>
      <c r="H37" s="53">
        <v>900000</v>
      </c>
      <c r="I37" s="53">
        <v>4000</v>
      </c>
      <c r="J37" s="53">
        <v>50000</v>
      </c>
      <c r="K37" s="53">
        <v>1200000</v>
      </c>
      <c r="L37" s="53">
        <v>5000</v>
      </c>
      <c r="M37" s="53">
        <v>50000</v>
      </c>
      <c r="N37" s="17"/>
      <c r="O37" s="49" t="s">
        <v>53</v>
      </c>
      <c r="P37" s="33">
        <f>IF(B37='Valores mínimos'!B37,Puntaje!B37,('Valores mínimos'!B37/B37)*Puntaje!B37)</f>
        <v>0.60342857142857143</v>
      </c>
      <c r="Q37" s="33">
        <f>IF(C37='Valores mínimos'!C37,Puntaje!C37,('Valores mínimos'!C37/C37)*Puntaje!C37)</f>
        <v>0.5</v>
      </c>
      <c r="R37" s="33">
        <f>IF(D37='Valores mínimos'!D37,Puntaje!D37,('Valores mínimos'!D37/D37)*Puntaje!D37)</f>
        <v>1</v>
      </c>
      <c r="S37" s="33">
        <f>IF(E37='Valores mínimos'!E37,Puntaje!E37,('Valores mínimos'!E37/E37)*Puntaje!E37)</f>
        <v>0.8935384615384615</v>
      </c>
      <c r="T37" s="33">
        <f>IF(F37='Valores mínimos'!F37,Puntaje!F37,('Valores mínimos'!F37/F37)*Puntaje!F37)</f>
        <v>0.5</v>
      </c>
      <c r="U37" s="33">
        <f>IF(G37='Valores mínimos'!G37,Puntaje!G37,('Valores mínimos'!G37/G37)*Puntaje!G37)</f>
        <v>1</v>
      </c>
      <c r="V37" s="33">
        <f>IF(H37='Valores mínimos'!H37,Puntaje!H37,('Valores mínimos'!H37/H37)*Puntaje!H37)</f>
        <v>0.76266666666666671</v>
      </c>
      <c r="W37" s="33">
        <f>IF(I37='Valores mínimos'!I37,Puntaje!I37,('Valores mínimos'!I37/I37)*Puntaje!I37)</f>
        <v>0.5</v>
      </c>
      <c r="X37" s="33">
        <f>IF(J37='Valores mínimos'!J37,Puntaje!J37,('Valores mínimos'!J37/J37)*Puntaje!J37)</f>
        <v>1</v>
      </c>
      <c r="Y37" s="33">
        <f>IF(K37='Valores mínimos'!K37,Puntaje!K37,('Valores mínimos'!K37/K37)*Puntaje!K37)</f>
        <v>0.70399999999999996</v>
      </c>
      <c r="Z37" s="33">
        <f>IF(L37='Valores mínimos'!L37,Puntaje!L37,('Valores mínimos'!L37/L37)*Puntaje!L37)</f>
        <v>0.5</v>
      </c>
      <c r="AA37" s="33">
        <f>IF(M37='Valores mínimos'!M37,Puntaje!M37,('Valores mínimos'!M37/M37)*Puntaje!M37)</f>
        <v>1</v>
      </c>
    </row>
    <row r="38" spans="1:27" s="12" customFormat="1">
      <c r="A38" s="49" t="s">
        <v>54</v>
      </c>
      <c r="B38" s="53">
        <v>250000</v>
      </c>
      <c r="C38" s="53">
        <v>2000</v>
      </c>
      <c r="D38" s="53">
        <v>50000</v>
      </c>
      <c r="E38" s="53">
        <v>400000</v>
      </c>
      <c r="F38" s="53">
        <v>3000</v>
      </c>
      <c r="G38" s="53">
        <v>50000</v>
      </c>
      <c r="H38" s="53">
        <v>700000</v>
      </c>
      <c r="I38" s="53">
        <v>4000</v>
      </c>
      <c r="J38" s="53">
        <v>50000</v>
      </c>
      <c r="K38" s="53">
        <v>900000</v>
      </c>
      <c r="L38" s="53">
        <v>5000</v>
      </c>
      <c r="M38" s="53">
        <v>50000</v>
      </c>
      <c r="N38" s="17"/>
      <c r="O38" s="49" t="s">
        <v>54</v>
      </c>
      <c r="P38" s="33">
        <f>IF(B38='Valores mínimos'!B38,Puntaje!B38,('Valores mínimos'!B38/B38)*Puntaje!B38)</f>
        <v>2</v>
      </c>
      <c r="Q38" s="33">
        <f>IF(C38='Valores mínimos'!C38,Puntaje!C38,('Valores mínimos'!C38/C38)*Puntaje!C38)</f>
        <v>0.5</v>
      </c>
      <c r="R38" s="33">
        <f>IF(D38='Valores mínimos'!D38,Puntaje!D38,('Valores mínimos'!D38/D38)*Puntaje!D38)</f>
        <v>1</v>
      </c>
      <c r="S38" s="33">
        <f>IF(E38='Valores mínimos'!E38,Puntaje!E38,('Valores mínimos'!E38/E38)*Puntaje!E38)</f>
        <v>2</v>
      </c>
      <c r="T38" s="33">
        <f>IF(F38='Valores mínimos'!F38,Puntaje!F38,('Valores mínimos'!F38/F38)*Puntaje!F38)</f>
        <v>0.5</v>
      </c>
      <c r="U38" s="33">
        <f>IF(G38='Valores mínimos'!G38,Puntaje!G38,('Valores mínimos'!G38/G38)*Puntaje!G38)</f>
        <v>1</v>
      </c>
      <c r="V38" s="33">
        <f>IF(H38='Valores mínimos'!H38,Puntaje!H38,('Valores mínimos'!H38/H38)*Puntaje!H38)</f>
        <v>2</v>
      </c>
      <c r="W38" s="33">
        <f>IF(I38='Valores mínimos'!I38,Puntaje!I38,('Valores mínimos'!I38/I38)*Puntaje!I38)</f>
        <v>0.5</v>
      </c>
      <c r="X38" s="33">
        <f>IF(J38='Valores mínimos'!J38,Puntaje!J38,('Valores mínimos'!J38/J38)*Puntaje!J38)</f>
        <v>1</v>
      </c>
      <c r="Y38" s="33">
        <f>IF(K38='Valores mínimos'!K38,Puntaje!K38,('Valores mínimos'!K38/K38)*Puntaje!K38)</f>
        <v>1.76</v>
      </c>
      <c r="Z38" s="33">
        <f>IF(L38='Valores mínimos'!L38,Puntaje!L38,('Valores mínimos'!L38/L38)*Puntaje!L38)</f>
        <v>0.5</v>
      </c>
      <c r="AA38" s="33">
        <f>IF(M38='Valores mínimos'!M38,Puntaje!M38,('Valores mínimos'!M38/M38)*Puntaje!M38)</f>
        <v>1</v>
      </c>
    </row>
    <row r="39" spans="1:27" s="12" customFormat="1" ht="24">
      <c r="A39" s="51" t="s">
        <v>55</v>
      </c>
      <c r="B39" s="53">
        <v>350000</v>
      </c>
      <c r="C39" s="53">
        <v>2000</v>
      </c>
      <c r="D39" s="53">
        <v>50000</v>
      </c>
      <c r="E39" s="53">
        <v>400000</v>
      </c>
      <c r="F39" s="53">
        <v>3000</v>
      </c>
      <c r="G39" s="53">
        <v>50000</v>
      </c>
      <c r="H39" s="53">
        <v>700000</v>
      </c>
      <c r="I39" s="53">
        <v>4000</v>
      </c>
      <c r="J39" s="53">
        <v>50000</v>
      </c>
      <c r="K39" s="53">
        <v>900000</v>
      </c>
      <c r="L39" s="53">
        <v>5000</v>
      </c>
      <c r="M39" s="53">
        <v>50000</v>
      </c>
      <c r="N39" s="17"/>
      <c r="O39" s="51" t="s">
        <v>55</v>
      </c>
      <c r="P39" s="33">
        <f>IF(B39='Valores mínimos'!B39,Puntaje!B39,('Valores mínimos'!B39/B39)*Puntaje!B39)</f>
        <v>0.75428571428571434</v>
      </c>
      <c r="Q39" s="33">
        <f>IF(C39='Valores mínimos'!C39,Puntaje!C39,('Valores mínimos'!C39/C39)*Puntaje!C39)</f>
        <v>0.5</v>
      </c>
      <c r="R39" s="33">
        <f>IF(D39='Valores mínimos'!D39,Puntaje!D39,('Valores mínimos'!D39/D39)*Puntaje!D39)</f>
        <v>1</v>
      </c>
      <c r="S39" s="33">
        <f>IF(E39='Valores mínimos'!E39,Puntaje!E39,('Valores mínimos'!E39/E39)*Puntaje!E39)</f>
        <v>1.65</v>
      </c>
      <c r="T39" s="33">
        <f>IF(F39='Valores mínimos'!F39,Puntaje!F39,('Valores mínimos'!F39/F39)*Puntaje!F39)</f>
        <v>0.5</v>
      </c>
      <c r="U39" s="33">
        <f>IF(G39='Valores mínimos'!G39,Puntaje!G39,('Valores mínimos'!G39/G39)*Puntaje!G39)</f>
        <v>1</v>
      </c>
      <c r="V39" s="33">
        <f>IF(H39='Valores mínimos'!H39,Puntaje!H39,('Valores mínimos'!H39/H39)*Puntaje!H39)</f>
        <v>1.0937142857142856</v>
      </c>
      <c r="W39" s="33">
        <f>IF(I39='Valores mínimos'!I39,Puntaje!I39,('Valores mínimos'!I39/I39)*Puntaje!I39)</f>
        <v>0.5</v>
      </c>
      <c r="X39" s="33">
        <f>IF(J39='Valores mínimos'!J39,Puntaje!J39,('Valores mínimos'!J39/J39)*Puntaje!J39)</f>
        <v>1</v>
      </c>
      <c r="Y39" s="33">
        <f>IF(K39='Valores mínimos'!K39,Puntaje!K39,('Valores mínimos'!K39/K39)*Puntaje!K39)</f>
        <v>1.056</v>
      </c>
      <c r="Z39" s="33">
        <f>IF(L39='Valores mínimos'!L39,Puntaje!L39,('Valores mínimos'!L39/L39)*Puntaje!L39)</f>
        <v>0.5</v>
      </c>
      <c r="AA39" s="33">
        <f>IF(M39='Valores mínimos'!M39,Puntaje!M39,('Valores mínimos'!M39/M39)*Puntaje!M39)</f>
        <v>1</v>
      </c>
    </row>
    <row r="40" spans="1:27" s="12" customFormat="1">
      <c r="A40" s="51" t="s">
        <v>56</v>
      </c>
      <c r="B40" s="53">
        <v>350000</v>
      </c>
      <c r="C40" s="53">
        <v>2000</v>
      </c>
      <c r="D40" s="53">
        <v>50000</v>
      </c>
      <c r="E40" s="53">
        <v>400000</v>
      </c>
      <c r="F40" s="53">
        <v>3000</v>
      </c>
      <c r="G40" s="53">
        <v>50000</v>
      </c>
      <c r="H40" s="53">
        <v>700000</v>
      </c>
      <c r="I40" s="53">
        <v>4000</v>
      </c>
      <c r="J40" s="53">
        <v>50000</v>
      </c>
      <c r="K40" s="53">
        <v>900000</v>
      </c>
      <c r="L40" s="53">
        <v>5000</v>
      </c>
      <c r="M40" s="53">
        <v>50000</v>
      </c>
      <c r="N40" s="17"/>
      <c r="O40" s="51" t="s">
        <v>56</v>
      </c>
      <c r="P40" s="33">
        <f>IF(B40='Valores mínimos'!B40,Puntaje!B40,('Valores mínimos'!B40/B40)*Puntaje!B40)</f>
        <v>0.75428571428571434</v>
      </c>
      <c r="Q40" s="33">
        <f>IF(C40='Valores mínimos'!C40,Puntaje!C40,('Valores mínimos'!C40/C40)*Puntaje!C40)</f>
        <v>0.5</v>
      </c>
      <c r="R40" s="33">
        <f>IF(D40='Valores mínimos'!D40,Puntaje!D40,('Valores mínimos'!D40/D40)*Puntaje!D40)</f>
        <v>1</v>
      </c>
      <c r="S40" s="33">
        <f>IF(E40='Valores mínimos'!E40,Puntaje!E40,('Valores mínimos'!E40/E40)*Puntaje!E40)</f>
        <v>1.65</v>
      </c>
      <c r="T40" s="33">
        <f>IF(F40='Valores mínimos'!F40,Puntaje!F40,('Valores mínimos'!F40/F40)*Puntaje!F40)</f>
        <v>0.5</v>
      </c>
      <c r="U40" s="33">
        <f>IF(G40='Valores mínimos'!G40,Puntaje!G40,('Valores mínimos'!G40/G40)*Puntaje!G40)</f>
        <v>1</v>
      </c>
      <c r="V40" s="33">
        <f>IF(H40='Valores mínimos'!H40,Puntaje!H40,('Valores mínimos'!H40/H40)*Puntaje!H40)</f>
        <v>1.0937142857142856</v>
      </c>
      <c r="W40" s="33">
        <f>IF(I40='Valores mínimos'!I40,Puntaje!I40,('Valores mínimos'!I40/I40)*Puntaje!I40)</f>
        <v>0.5</v>
      </c>
      <c r="X40" s="33">
        <f>IF(J40='Valores mínimos'!J40,Puntaje!J40,('Valores mínimos'!J40/J40)*Puntaje!J40)</f>
        <v>1</v>
      </c>
      <c r="Y40" s="33">
        <f>IF(K40='Valores mínimos'!K40,Puntaje!K40,('Valores mínimos'!K40/K40)*Puntaje!K40)</f>
        <v>1.056</v>
      </c>
      <c r="Z40" s="33">
        <f>IF(L40='Valores mínimos'!L40,Puntaje!L40,('Valores mínimos'!L40/L40)*Puntaje!L40)</f>
        <v>0.5</v>
      </c>
      <c r="AA40" s="33">
        <f>IF(M40='Valores mínimos'!M40,Puntaje!M40,('Valores mínimos'!M40/M40)*Puntaje!M40)</f>
        <v>1</v>
      </c>
    </row>
    <row r="41" spans="1:27" s="12" customFormat="1" ht="24">
      <c r="A41" s="51" t="s">
        <v>57</v>
      </c>
      <c r="B41" s="53">
        <v>350000</v>
      </c>
      <c r="C41" s="53">
        <v>2000</v>
      </c>
      <c r="D41" s="53">
        <v>50000</v>
      </c>
      <c r="E41" s="53">
        <v>400000</v>
      </c>
      <c r="F41" s="53">
        <v>3000</v>
      </c>
      <c r="G41" s="53">
        <v>50000</v>
      </c>
      <c r="H41" s="53">
        <v>700000</v>
      </c>
      <c r="I41" s="53">
        <v>4000</v>
      </c>
      <c r="J41" s="53">
        <v>50000</v>
      </c>
      <c r="K41" s="53">
        <v>900000</v>
      </c>
      <c r="L41" s="53">
        <v>5000</v>
      </c>
      <c r="M41" s="53">
        <v>50000</v>
      </c>
      <c r="N41" s="17"/>
      <c r="O41" s="51" t="s">
        <v>57</v>
      </c>
      <c r="P41" s="33">
        <f>IF(B41='Valores mínimos'!B41,Puntaje!B41,('Valores mínimos'!B41/B41)*Puntaje!B41)</f>
        <v>0.75428571428571434</v>
      </c>
      <c r="Q41" s="33">
        <f>IF(C41='Valores mínimos'!C41,Puntaje!C41,('Valores mínimos'!C41/C41)*Puntaje!C41)</f>
        <v>0.5</v>
      </c>
      <c r="R41" s="33">
        <f>IF(D41='Valores mínimos'!D41,Puntaje!D41,('Valores mínimos'!D41/D41)*Puntaje!D41)</f>
        <v>1</v>
      </c>
      <c r="S41" s="33">
        <f>IF(E41='Valores mínimos'!E41,Puntaje!E41,('Valores mínimos'!E41/E41)*Puntaje!E41)</f>
        <v>1.65</v>
      </c>
      <c r="T41" s="33">
        <f>IF(F41='Valores mínimos'!F41,Puntaje!F41,('Valores mínimos'!F41/F41)*Puntaje!F41)</f>
        <v>0.5</v>
      </c>
      <c r="U41" s="33">
        <f>IF(G41='Valores mínimos'!G41,Puntaje!G41,('Valores mínimos'!G41/G41)*Puntaje!G41)</f>
        <v>1</v>
      </c>
      <c r="V41" s="33">
        <f>IF(H41='Valores mínimos'!H41,Puntaje!H41,('Valores mínimos'!H41/H41)*Puntaje!H41)</f>
        <v>1.0937142857142856</v>
      </c>
      <c r="W41" s="33">
        <f>IF(I41='Valores mínimos'!I41,Puntaje!I41,('Valores mínimos'!I41/I41)*Puntaje!I41)</f>
        <v>0.5</v>
      </c>
      <c r="X41" s="33">
        <f>IF(J41='Valores mínimos'!J41,Puntaje!J41,('Valores mínimos'!J41/J41)*Puntaje!J41)</f>
        <v>1</v>
      </c>
      <c r="Y41" s="33">
        <f>IF(K41='Valores mínimos'!K41,Puntaje!K41,('Valores mínimos'!K41/K41)*Puntaje!K41)</f>
        <v>1.056</v>
      </c>
      <c r="Z41" s="33">
        <f>IF(L41='Valores mínimos'!L41,Puntaje!L41,('Valores mínimos'!L41/L41)*Puntaje!L41)</f>
        <v>0.5</v>
      </c>
      <c r="AA41" s="33">
        <f>IF(M41='Valores mínimos'!M41,Puntaje!M41,('Valores mínimos'!M41/M41)*Puntaje!M41)</f>
        <v>1</v>
      </c>
    </row>
    <row r="42" spans="1:27" s="12" customFormat="1">
      <c r="A42" s="49" t="s">
        <v>58</v>
      </c>
      <c r="B42" s="53">
        <v>350000</v>
      </c>
      <c r="C42" s="53">
        <v>2000</v>
      </c>
      <c r="D42" s="53">
        <v>50000</v>
      </c>
      <c r="E42" s="53">
        <v>400000</v>
      </c>
      <c r="F42" s="53">
        <v>3000</v>
      </c>
      <c r="G42" s="53">
        <v>50000</v>
      </c>
      <c r="H42" s="53">
        <v>700000</v>
      </c>
      <c r="I42" s="53">
        <v>4000</v>
      </c>
      <c r="J42" s="53">
        <v>50000</v>
      </c>
      <c r="K42" s="53">
        <v>900000</v>
      </c>
      <c r="L42" s="53">
        <v>5000</v>
      </c>
      <c r="M42" s="53">
        <v>50000</v>
      </c>
      <c r="N42" s="17"/>
      <c r="O42" s="49" t="s">
        <v>58</v>
      </c>
      <c r="P42" s="33">
        <f>IF(B42='Valores mínimos'!B42,Puntaje!B42,('Valores mínimos'!B42/B42)*Puntaje!B42)</f>
        <v>0.82971428571428574</v>
      </c>
      <c r="Q42" s="33">
        <f>IF(C42='Valores mínimos'!C42,Puntaje!C42,('Valores mínimos'!C42/C42)*Puntaje!C42)</f>
        <v>0.5</v>
      </c>
      <c r="R42" s="33">
        <f>IF(D42='Valores mínimos'!D42,Puntaje!D42,('Valores mínimos'!D42/D42)*Puntaje!D42)</f>
        <v>1</v>
      </c>
      <c r="S42" s="33">
        <f>IF(E42='Valores mínimos'!E42,Puntaje!E42,('Valores mínimos'!E42/E42)*Puntaje!E42)</f>
        <v>1.782</v>
      </c>
      <c r="T42" s="33">
        <f>IF(F42='Valores mínimos'!F42,Puntaje!F42,('Valores mínimos'!F42/F42)*Puntaje!F42)</f>
        <v>0.5</v>
      </c>
      <c r="U42" s="33">
        <f>IF(G42='Valores mínimos'!G42,Puntaje!G42,('Valores mínimos'!G42/G42)*Puntaje!G42)</f>
        <v>1</v>
      </c>
      <c r="V42" s="33">
        <f>IF(H42='Valores mínimos'!H42,Puntaje!H42,('Valores mínimos'!H42/H42)*Puntaje!H42)</f>
        <v>1.169142857142857</v>
      </c>
      <c r="W42" s="33">
        <f>IF(I42='Valores mínimos'!I42,Puntaje!I42,('Valores mínimos'!I42/I42)*Puntaje!I42)</f>
        <v>0.5</v>
      </c>
      <c r="X42" s="33">
        <f>IF(J42='Valores mínimos'!J42,Puntaje!J42,('Valores mínimos'!J42/J42)*Puntaje!J42)</f>
        <v>1</v>
      </c>
      <c r="Y42" s="33">
        <f>IF(K42='Valores mínimos'!K42,Puntaje!K42,('Valores mínimos'!K42/K42)*Puntaje!K42)</f>
        <v>1.1146666666666667</v>
      </c>
      <c r="Z42" s="33">
        <f>IF(L42='Valores mínimos'!L42,Puntaje!L42,('Valores mínimos'!L42/L42)*Puntaje!L42)</f>
        <v>0.5</v>
      </c>
      <c r="AA42" s="33">
        <f>IF(M42='Valores mínimos'!M42,Puntaje!M42,('Valores mínimos'!M42/M42)*Puntaje!M42)</f>
        <v>1</v>
      </c>
    </row>
    <row r="43" spans="1:27" s="12" customFormat="1">
      <c r="A43" s="49" t="s">
        <v>59</v>
      </c>
      <c r="B43" s="53">
        <v>350000</v>
      </c>
      <c r="C43" s="53">
        <v>2000</v>
      </c>
      <c r="D43" s="53">
        <v>50000</v>
      </c>
      <c r="E43" s="53">
        <v>400000</v>
      </c>
      <c r="F43" s="53">
        <v>3000</v>
      </c>
      <c r="G43" s="53">
        <v>50000</v>
      </c>
      <c r="H43" s="53">
        <v>700000</v>
      </c>
      <c r="I43" s="53">
        <v>4000</v>
      </c>
      <c r="J43" s="53">
        <v>50000</v>
      </c>
      <c r="K43" s="53">
        <v>900000</v>
      </c>
      <c r="L43" s="53">
        <v>5000</v>
      </c>
      <c r="M43" s="53">
        <v>50000</v>
      </c>
      <c r="N43" s="17"/>
      <c r="O43" s="49" t="s">
        <v>59</v>
      </c>
      <c r="P43" s="33">
        <f>IF(B43='Valores mínimos'!B43,Puntaje!B43,('Valores mínimos'!B43/B43)*Puntaje!B43)</f>
        <v>0.98057142857142854</v>
      </c>
      <c r="Q43" s="33">
        <f>IF(C43='Valores mínimos'!C43,Puntaje!C43,('Valores mínimos'!C43/C43)*Puntaje!C43)</f>
        <v>0.5</v>
      </c>
      <c r="R43" s="33">
        <f>IF(D43='Valores mínimos'!D43,Puntaje!D43,('Valores mínimos'!D43/D43)*Puntaje!D43)</f>
        <v>1</v>
      </c>
      <c r="S43" s="33">
        <f>IF(E43='Valores mínimos'!E43,Puntaje!E43,('Valores mínimos'!E43/E43)*Puntaje!E43)</f>
        <v>1.9139999999999999</v>
      </c>
      <c r="T43" s="33">
        <f>IF(F43='Valores mínimos'!F43,Puntaje!F43,('Valores mínimos'!F43/F43)*Puntaje!F43)</f>
        <v>0.5</v>
      </c>
      <c r="U43" s="33">
        <f>IF(G43='Valores mínimos'!G43,Puntaje!G43,('Valores mínimos'!G43/G43)*Puntaje!G43)</f>
        <v>1</v>
      </c>
      <c r="V43" s="33">
        <f>IF(H43='Valores mínimos'!H43,Puntaje!H43,('Valores mínimos'!H43/H43)*Puntaje!H43)</f>
        <v>1.2822857142857143</v>
      </c>
      <c r="W43" s="33">
        <f>IF(I43='Valores mínimos'!I43,Puntaje!I43,('Valores mínimos'!I43/I43)*Puntaje!I43)</f>
        <v>0.5</v>
      </c>
      <c r="X43" s="33">
        <f>IF(J43='Valores mínimos'!J43,Puntaje!J43,('Valores mínimos'!J43/J43)*Puntaje!J43)</f>
        <v>1</v>
      </c>
      <c r="Y43" s="33">
        <f>IF(K43='Valores mínimos'!K43,Puntaje!K43,('Valores mínimos'!K43/K43)*Puntaje!K43)</f>
        <v>1.1733333333333333</v>
      </c>
      <c r="Z43" s="33">
        <f>IF(L43='Valores mínimos'!L43,Puntaje!L43,('Valores mínimos'!L43/L43)*Puntaje!L43)</f>
        <v>0.5</v>
      </c>
      <c r="AA43" s="33">
        <f>IF(M43='Valores mínimos'!M43,Puntaje!M43,('Valores mínimos'!M43/M43)*Puntaje!M43)</f>
        <v>1</v>
      </c>
    </row>
    <row r="44" spans="1:27" s="12" customFormat="1">
      <c r="A44" s="49" t="s">
        <v>60</v>
      </c>
      <c r="B44" s="53">
        <v>350000</v>
      </c>
      <c r="C44" s="53">
        <v>2000</v>
      </c>
      <c r="D44" s="53">
        <v>50000</v>
      </c>
      <c r="E44" s="53">
        <v>400000</v>
      </c>
      <c r="F44" s="53">
        <v>3000</v>
      </c>
      <c r="G44" s="53">
        <v>50000</v>
      </c>
      <c r="H44" s="53">
        <v>700000</v>
      </c>
      <c r="I44" s="53">
        <v>4000</v>
      </c>
      <c r="J44" s="53">
        <v>50000</v>
      </c>
      <c r="K44" s="53">
        <v>900000</v>
      </c>
      <c r="L44" s="53">
        <v>5000</v>
      </c>
      <c r="M44" s="53">
        <v>50000</v>
      </c>
      <c r="N44" s="17"/>
      <c r="O44" s="49" t="s">
        <v>60</v>
      </c>
      <c r="P44" s="33">
        <f>IF(B44='Valores mínimos'!B44,Puntaje!B44,('Valores mínimos'!B44/B44)*Puntaje!B44)</f>
        <v>1.2068571428571429</v>
      </c>
      <c r="Q44" s="33">
        <f>IF(C44='Valores mínimos'!C44,Puntaje!C44,('Valores mínimos'!C44/C44)*Puntaje!C44)</f>
        <v>0.5</v>
      </c>
      <c r="R44" s="33">
        <f>IF(D44='Valores mínimos'!D44,Puntaje!D44,('Valores mínimos'!D44/D44)*Puntaje!D44)</f>
        <v>1</v>
      </c>
      <c r="S44" s="33">
        <f>IF(E44='Valores mínimos'!E44,Puntaje!E44,('Valores mínimos'!E44/E44)*Puntaje!E44)</f>
        <v>2</v>
      </c>
      <c r="T44" s="33">
        <f>IF(F44='Valores mínimos'!F44,Puntaje!F44,('Valores mínimos'!F44/F44)*Puntaje!F44)</f>
        <v>0.5</v>
      </c>
      <c r="U44" s="33">
        <f>IF(G44='Valores mínimos'!G44,Puntaje!G44,('Valores mínimos'!G44/G44)*Puntaje!G44)</f>
        <v>1</v>
      </c>
      <c r="V44" s="33">
        <f>IF(H44='Valores mínimos'!H44,Puntaje!H44,('Valores mínimos'!H44/H44)*Puntaje!H44)</f>
        <v>1.5840000000000001</v>
      </c>
      <c r="W44" s="33">
        <f>IF(I44='Valores mínimos'!I44,Puntaje!I44,('Valores mínimos'!I44/I44)*Puntaje!I44)</f>
        <v>0.5</v>
      </c>
      <c r="X44" s="33">
        <f>IF(J44='Valores mínimos'!J44,Puntaje!J44,('Valores mínimos'!J44/J44)*Puntaje!J44)</f>
        <v>1</v>
      </c>
      <c r="Y44" s="33">
        <f>IF(K44='Valores mínimos'!K44,Puntaje!K44,('Valores mínimos'!K44/K44)*Puntaje!K44)</f>
        <v>1.4666666666666666</v>
      </c>
      <c r="Z44" s="33">
        <f>IF(L44='Valores mínimos'!L44,Puntaje!L44,('Valores mínimos'!L44/L44)*Puntaje!L44)</f>
        <v>0.5</v>
      </c>
      <c r="AA44" s="33">
        <f>IF(M44='Valores mínimos'!M44,Puntaje!M44,('Valores mínimos'!M44/M44)*Puntaje!M44)</f>
        <v>1</v>
      </c>
    </row>
    <row r="45" spans="1:27" s="12" customFormat="1">
      <c r="A45" s="49" t="s">
        <v>61</v>
      </c>
      <c r="B45" s="53">
        <v>350000</v>
      </c>
      <c r="C45" s="53">
        <v>2000</v>
      </c>
      <c r="D45" s="53">
        <v>50000</v>
      </c>
      <c r="E45" s="53">
        <v>400000</v>
      </c>
      <c r="F45" s="53">
        <v>3000</v>
      </c>
      <c r="G45" s="53">
        <v>50000</v>
      </c>
      <c r="H45" s="53">
        <v>700000</v>
      </c>
      <c r="I45" s="53">
        <v>4000</v>
      </c>
      <c r="J45" s="53">
        <v>50000</v>
      </c>
      <c r="K45" s="53">
        <v>900000</v>
      </c>
      <c r="L45" s="53">
        <v>5000</v>
      </c>
      <c r="M45" s="53">
        <v>50000</v>
      </c>
      <c r="N45" s="17"/>
      <c r="O45" s="49" t="s">
        <v>61</v>
      </c>
      <c r="P45" s="33">
        <f>IF(B45='Valores mínimos'!B45,Puntaje!B45,('Valores mínimos'!B45/B45)*Puntaje!B45)</f>
        <v>1.3577142857142857</v>
      </c>
      <c r="Q45" s="33">
        <f>IF(C45='Valores mínimos'!C45,Puntaje!C45,('Valores mínimos'!C45/C45)*Puntaje!C45)</f>
        <v>0.5</v>
      </c>
      <c r="R45" s="33">
        <f>IF(D45='Valores mínimos'!D45,Puntaje!D45,('Valores mínimos'!D45/D45)*Puntaje!D45)</f>
        <v>1</v>
      </c>
      <c r="S45" s="33">
        <f>IF(E45='Valores mínimos'!E45,Puntaje!E45,('Valores mínimos'!E45/E45)*Puntaje!E45)</f>
        <v>2</v>
      </c>
      <c r="T45" s="33">
        <f>IF(F45='Valores mínimos'!F45,Puntaje!F45,('Valores mínimos'!F45/F45)*Puntaje!F45)</f>
        <v>0.5</v>
      </c>
      <c r="U45" s="33">
        <f>IF(G45='Valores mínimos'!G45,Puntaje!G45,('Valores mínimos'!G45/G45)*Puntaje!G45)</f>
        <v>1</v>
      </c>
      <c r="V45" s="33">
        <f>IF(H45='Valores mínimos'!H45,Puntaje!H45,('Valores mínimos'!H45/H45)*Puntaje!H45)</f>
        <v>1.7725714285714285</v>
      </c>
      <c r="W45" s="33">
        <f>IF(I45='Valores mínimos'!I45,Puntaje!I45,('Valores mínimos'!I45/I45)*Puntaje!I45)</f>
        <v>0.5</v>
      </c>
      <c r="X45" s="33">
        <f>IF(J45='Valores mínimos'!J45,Puntaje!J45,('Valores mínimos'!J45/J45)*Puntaje!J45)</f>
        <v>1</v>
      </c>
      <c r="Y45" s="33">
        <f>IF(K45='Valores mínimos'!K45,Puntaje!K45,('Valores mínimos'!K45/K45)*Puntaje!K45)</f>
        <v>1.7306666666666666</v>
      </c>
      <c r="Z45" s="33">
        <f>IF(L45='Valores mínimos'!L45,Puntaje!L45,('Valores mínimos'!L45/L45)*Puntaje!L45)</f>
        <v>0.5</v>
      </c>
      <c r="AA45" s="33">
        <f>IF(M45='Valores mínimos'!M45,Puntaje!M45,('Valores mínimos'!M45/M45)*Puntaje!M45)</f>
        <v>1</v>
      </c>
    </row>
    <row r="46" spans="1:27" s="12" customFormat="1">
      <c r="A46" s="50" t="s">
        <v>62</v>
      </c>
      <c r="B46" s="53">
        <v>350000</v>
      </c>
      <c r="C46" s="53">
        <v>2000</v>
      </c>
      <c r="D46" s="53">
        <v>50000</v>
      </c>
      <c r="E46" s="53">
        <v>400000</v>
      </c>
      <c r="F46" s="53">
        <v>3000</v>
      </c>
      <c r="G46" s="53">
        <v>50000</v>
      </c>
      <c r="H46" s="53">
        <v>700000</v>
      </c>
      <c r="I46" s="53">
        <v>4000</v>
      </c>
      <c r="J46" s="53">
        <v>50000</v>
      </c>
      <c r="K46" s="53">
        <v>900000</v>
      </c>
      <c r="L46" s="53">
        <v>5000</v>
      </c>
      <c r="M46" s="53">
        <v>50000</v>
      </c>
      <c r="N46" s="17"/>
      <c r="O46" s="50" t="s">
        <v>62</v>
      </c>
      <c r="P46" s="33">
        <f>IF(B46='Valores mínimos'!B46,Puntaje!B46,('Valores mínimos'!B46/B46)*Puntaje!B46)</f>
        <v>4</v>
      </c>
      <c r="Q46" s="33">
        <f>IF(C46='Valores mínimos'!C46,Puntaje!C46,('Valores mínimos'!C46/C46)*Puntaje!C46)</f>
        <v>0.5</v>
      </c>
      <c r="R46" s="33">
        <f>IF(D46='Valores mínimos'!D46,Puntaje!D46,('Valores mínimos'!D46/D46)*Puntaje!D46)</f>
        <v>1</v>
      </c>
      <c r="S46" s="33">
        <f>IF(E46='Valores mínimos'!E46,Puntaje!E46,('Valores mínimos'!E46/E46)*Puntaje!E46)</f>
        <v>4</v>
      </c>
      <c r="T46" s="33">
        <f>IF(F46='Valores mínimos'!F46,Puntaje!F46,('Valores mínimos'!F46/F46)*Puntaje!F46)</f>
        <v>0.5</v>
      </c>
      <c r="U46" s="33">
        <f>IF(G46='Valores mínimos'!G46,Puntaje!G46,('Valores mínimos'!G46/G46)*Puntaje!G46)</f>
        <v>1</v>
      </c>
      <c r="V46" s="33">
        <f>IF(H46='Valores mínimos'!H46,Puntaje!H46,('Valores mínimos'!H46/H46)*Puntaje!H46)</f>
        <v>3.7714285714285714</v>
      </c>
      <c r="W46" s="33">
        <f>IF(I46='Valores mínimos'!I46,Puntaje!I46,('Valores mínimos'!I46/I46)*Puntaje!I46)</f>
        <v>0.5</v>
      </c>
      <c r="X46" s="33">
        <f>IF(J46='Valores mínimos'!J46,Puntaje!J46,('Valores mínimos'!J46/J46)*Puntaje!J46)</f>
        <v>1</v>
      </c>
      <c r="Y46" s="33">
        <f>IF(K46='Valores mínimos'!K46,Puntaje!K46,('Valores mínimos'!K46/K46)*Puntaje!K46)</f>
        <v>3.6960000000000002</v>
      </c>
      <c r="Z46" s="33">
        <f>IF(L46='Valores mínimos'!L46,Puntaje!L46,('Valores mínimos'!L46/L46)*Puntaje!L46)</f>
        <v>0.5</v>
      </c>
      <c r="AA46" s="33">
        <f>IF(M46='Valores mínimos'!M46,Puntaje!M46,('Valores mínimos'!M46/M46)*Puntaje!M46)</f>
        <v>1</v>
      </c>
    </row>
    <row r="47" spans="1:27" s="12" customFormat="1">
      <c r="A47" s="49" t="s">
        <v>63</v>
      </c>
      <c r="B47" s="53">
        <v>350000</v>
      </c>
      <c r="C47" s="53">
        <v>2000</v>
      </c>
      <c r="D47" s="53">
        <v>50000</v>
      </c>
      <c r="E47" s="53">
        <v>400000</v>
      </c>
      <c r="F47" s="53">
        <v>3000</v>
      </c>
      <c r="G47" s="53">
        <v>50000</v>
      </c>
      <c r="H47" s="53">
        <v>700000</v>
      </c>
      <c r="I47" s="53">
        <v>4000</v>
      </c>
      <c r="J47" s="53">
        <v>50000</v>
      </c>
      <c r="K47" s="53">
        <v>900000</v>
      </c>
      <c r="L47" s="53">
        <v>5000</v>
      </c>
      <c r="M47" s="53">
        <v>50000</v>
      </c>
      <c r="N47" s="17"/>
      <c r="O47" s="49" t="s">
        <v>63</v>
      </c>
      <c r="P47" s="33">
        <f>IF(B47='Valores mínimos'!B47,Puntaje!B47,('Valores mínimos'!B47/B47)*Puntaje!B47)</f>
        <v>2</v>
      </c>
      <c r="Q47" s="33">
        <f>IF(C47='Valores mínimos'!C47,Puntaje!C47,('Valores mínimos'!C47/C47)*Puntaje!C47)</f>
        <v>0.5</v>
      </c>
      <c r="R47" s="33">
        <f>IF(D47='Valores mínimos'!D47,Puntaje!D47,('Valores mínimos'!D47/D47)*Puntaje!D47)</f>
        <v>1</v>
      </c>
      <c r="S47" s="33">
        <f>IF(E47='Valores mínimos'!E47,Puntaje!E47,('Valores mínimos'!E47/E47)*Puntaje!E47)</f>
        <v>2</v>
      </c>
      <c r="T47" s="33">
        <f>IF(F47='Valores mínimos'!F47,Puntaje!F47,('Valores mínimos'!F47/F47)*Puntaje!F47)</f>
        <v>0.5</v>
      </c>
      <c r="U47" s="33">
        <f>IF(G47='Valores mínimos'!G47,Puntaje!G47,('Valores mínimos'!G47/G47)*Puntaje!G47)</f>
        <v>1</v>
      </c>
      <c r="V47" s="33">
        <f>IF(H47='Valores mínimos'!H47,Puntaje!H47,('Valores mínimos'!H47/H47)*Puntaje!H47)</f>
        <v>1.8857142857142857</v>
      </c>
      <c r="W47" s="33">
        <f>IF(I47='Valores mínimos'!I47,Puntaje!I47,('Valores mínimos'!I47/I47)*Puntaje!I47)</f>
        <v>0.5</v>
      </c>
      <c r="X47" s="33">
        <f>IF(J47='Valores mínimos'!J47,Puntaje!J47,('Valores mínimos'!J47/J47)*Puntaje!J47)</f>
        <v>1</v>
      </c>
      <c r="Y47" s="33">
        <f>IF(K47='Valores mínimos'!K47,Puntaje!K47,('Valores mínimos'!K47/K47)*Puntaje!K47)</f>
        <v>1.8480000000000001</v>
      </c>
      <c r="Z47" s="33">
        <f>IF(L47='Valores mínimos'!L47,Puntaje!L47,('Valores mínimos'!L47/L47)*Puntaje!L47)</f>
        <v>0.5</v>
      </c>
      <c r="AA47" s="33">
        <f>IF(M47='Valores mínimos'!M47,Puntaje!M47,('Valores mínimos'!M47/M47)*Puntaje!M47)</f>
        <v>1</v>
      </c>
    </row>
    <row r="48" spans="1:27" s="12" customFormat="1">
      <c r="A48" s="49" t="s">
        <v>64</v>
      </c>
      <c r="B48" s="53">
        <v>350000</v>
      </c>
      <c r="C48" s="53">
        <v>2000</v>
      </c>
      <c r="D48" s="53">
        <v>50000</v>
      </c>
      <c r="E48" s="53">
        <v>600000</v>
      </c>
      <c r="F48" s="53">
        <v>3000</v>
      </c>
      <c r="G48" s="53">
        <v>50000</v>
      </c>
      <c r="H48" s="53">
        <v>700000</v>
      </c>
      <c r="I48" s="53">
        <v>4000</v>
      </c>
      <c r="J48" s="53">
        <v>50000</v>
      </c>
      <c r="K48" s="53">
        <v>900000</v>
      </c>
      <c r="L48" s="53">
        <v>5000</v>
      </c>
      <c r="M48" s="53">
        <v>50000</v>
      </c>
      <c r="N48" s="17"/>
      <c r="O48" s="49" t="s">
        <v>64</v>
      </c>
      <c r="P48" s="33">
        <f>IF(B48='Valores mínimos'!B48,Puntaje!B48,('Valores mínimos'!B48/B48)*Puntaje!B48)</f>
        <v>2</v>
      </c>
      <c r="Q48" s="33">
        <f>IF(C48='Valores mínimos'!C48,Puntaje!C48,('Valores mínimos'!C48/C48)*Puntaje!C48)</f>
        <v>0.5</v>
      </c>
      <c r="R48" s="33">
        <f>IF(D48='Valores mínimos'!D48,Puntaje!D48,('Valores mínimos'!D48/D48)*Puntaje!D48)</f>
        <v>1</v>
      </c>
      <c r="S48" s="33">
        <f>IF(E48='Valores mínimos'!E48,Puntaje!E48,('Valores mínimos'!E48/E48)*Puntaje!E48)</f>
        <v>2</v>
      </c>
      <c r="T48" s="33">
        <f>IF(F48='Valores mínimos'!F48,Puntaje!F48,('Valores mínimos'!F48/F48)*Puntaje!F48)</f>
        <v>0.5</v>
      </c>
      <c r="U48" s="33">
        <f>IF(G48='Valores mínimos'!G48,Puntaje!G48,('Valores mínimos'!G48/G48)*Puntaje!G48)</f>
        <v>1</v>
      </c>
      <c r="V48" s="33">
        <f>IF(H48='Valores mínimos'!H48,Puntaje!H48,('Valores mínimos'!H48/H48)*Puntaje!H48)</f>
        <v>2</v>
      </c>
      <c r="W48" s="33">
        <f>IF(I48='Valores mínimos'!I48,Puntaje!I48,('Valores mínimos'!I48/I48)*Puntaje!I48)</f>
        <v>0.5</v>
      </c>
      <c r="X48" s="33">
        <f>IF(J48='Valores mínimos'!J48,Puntaje!J48,('Valores mínimos'!J48/J48)*Puntaje!J48)</f>
        <v>1</v>
      </c>
      <c r="Y48" s="33">
        <f>IF(K48='Valores mínimos'!K48,Puntaje!K48,('Valores mínimos'!K48/K48)*Puntaje!K48)</f>
        <v>2</v>
      </c>
      <c r="Z48" s="33">
        <f>IF(L48='Valores mínimos'!L48,Puntaje!L48,('Valores mínimos'!L48/L48)*Puntaje!L48)</f>
        <v>0.5</v>
      </c>
      <c r="AA48" s="33">
        <f>IF(M48='Valores mínimos'!M48,Puntaje!M48,('Valores mínimos'!M48/M48)*Puntaje!M48)</f>
        <v>1</v>
      </c>
    </row>
    <row r="49" spans="1:70" s="12" customFormat="1">
      <c r="A49" s="50" t="s">
        <v>65</v>
      </c>
      <c r="B49" s="53">
        <v>350000</v>
      </c>
      <c r="C49" s="53">
        <v>2000</v>
      </c>
      <c r="D49" s="53">
        <v>50000</v>
      </c>
      <c r="E49" s="53">
        <v>600000</v>
      </c>
      <c r="F49" s="53">
        <v>3000</v>
      </c>
      <c r="G49" s="53">
        <v>50000</v>
      </c>
      <c r="H49" s="53">
        <v>800000</v>
      </c>
      <c r="I49" s="53">
        <v>4000</v>
      </c>
      <c r="J49" s="53">
        <v>50000</v>
      </c>
      <c r="K49" s="53">
        <v>1200000</v>
      </c>
      <c r="L49" s="53">
        <v>5000</v>
      </c>
      <c r="M49" s="53">
        <v>50000</v>
      </c>
      <c r="N49" s="17"/>
      <c r="O49" s="50" t="s">
        <v>65</v>
      </c>
      <c r="P49" s="33">
        <f>IF(B49='Valores mínimos'!B49,Puntaje!B49,('Valores mínimos'!B49/B49)*Puntaje!B49)</f>
        <v>2</v>
      </c>
      <c r="Q49" s="33">
        <f>IF(C49='Valores mínimos'!C49,Puntaje!C49,('Valores mínimos'!C49/C49)*Puntaje!C49)</f>
        <v>0.5</v>
      </c>
      <c r="R49" s="33">
        <f>IF(D49='Valores mínimos'!D49,Puntaje!D49,('Valores mínimos'!D49/D49)*Puntaje!D49)</f>
        <v>1</v>
      </c>
      <c r="S49" s="33">
        <f>IF(E49='Valores mínimos'!E49,Puntaje!E49,('Valores mínimos'!E49/E49)*Puntaje!E49)</f>
        <v>2</v>
      </c>
      <c r="T49" s="33">
        <f>IF(F49='Valores mínimos'!F49,Puntaje!F49,('Valores mínimos'!F49/F49)*Puntaje!F49)</f>
        <v>0.5</v>
      </c>
      <c r="U49" s="33">
        <f>IF(G49='Valores mínimos'!G49,Puntaje!G49,('Valores mínimos'!G49/G49)*Puntaje!G49)</f>
        <v>1</v>
      </c>
      <c r="V49" s="33">
        <f>IF(H49='Valores mínimos'!H49,Puntaje!H49,('Valores mínimos'!H49/H49)*Puntaje!H49)</f>
        <v>1.8149999999999999</v>
      </c>
      <c r="W49" s="33">
        <f>IF(I49='Valores mínimos'!I49,Puntaje!I49,('Valores mínimos'!I49/I49)*Puntaje!I49)</f>
        <v>0.5</v>
      </c>
      <c r="X49" s="33">
        <f>IF(J49='Valores mínimos'!J49,Puntaje!J49,('Valores mínimos'!J49/J49)*Puntaje!J49)</f>
        <v>1</v>
      </c>
      <c r="Y49" s="33">
        <f>IF(K49='Valores mínimos'!K49,Puntaje!K49,('Valores mínimos'!K49/K49)*Puntaje!K49)</f>
        <v>1.518</v>
      </c>
      <c r="Z49" s="33">
        <f>IF(L49='Valores mínimos'!L49,Puntaje!L49,('Valores mínimos'!L49/L49)*Puntaje!L49)</f>
        <v>0.5</v>
      </c>
      <c r="AA49" s="33">
        <f>IF(M49='Valores mínimos'!M49,Puntaje!M49,('Valores mínimos'!M49/M49)*Puntaje!M49)</f>
        <v>1</v>
      </c>
    </row>
    <row r="50" spans="1:70" s="12" customFormat="1">
      <c r="A50" s="49" t="s">
        <v>66</v>
      </c>
      <c r="B50" s="53">
        <v>400000</v>
      </c>
      <c r="C50" s="53">
        <v>2000</v>
      </c>
      <c r="D50" s="53">
        <v>50000</v>
      </c>
      <c r="E50" s="53">
        <v>600000</v>
      </c>
      <c r="F50" s="53">
        <v>3000</v>
      </c>
      <c r="G50" s="53">
        <v>50000</v>
      </c>
      <c r="H50" s="53">
        <v>800000</v>
      </c>
      <c r="I50" s="53">
        <v>4000</v>
      </c>
      <c r="J50" s="53">
        <v>50000</v>
      </c>
      <c r="K50" s="53">
        <v>1200000</v>
      </c>
      <c r="L50" s="53">
        <v>5000</v>
      </c>
      <c r="M50" s="53">
        <v>50000</v>
      </c>
      <c r="N50" s="17"/>
      <c r="O50" s="49" t="s">
        <v>66</v>
      </c>
      <c r="P50" s="33">
        <f>IF(B50='Valores mínimos'!B50,Puntaje!B50,('Valores mínimos'!B50/B50)*Puntaje!B50)</f>
        <v>2</v>
      </c>
      <c r="Q50" s="33">
        <f>IF(C50='Valores mínimos'!C50,Puntaje!C50,('Valores mínimos'!C50/C50)*Puntaje!C50)</f>
        <v>0.5</v>
      </c>
      <c r="R50" s="33">
        <f>IF(D50='Valores mínimos'!D50,Puntaje!D50,('Valores mínimos'!D50/D50)*Puntaje!D50)</f>
        <v>1</v>
      </c>
      <c r="S50" s="33">
        <f>IF(E50='Valores mínimos'!E50,Puntaje!E50,('Valores mínimos'!E50/E50)*Puntaje!E50)</f>
        <v>2</v>
      </c>
      <c r="T50" s="33">
        <f>IF(F50='Valores mínimos'!F50,Puntaje!F50,('Valores mínimos'!F50/F50)*Puntaje!F50)</f>
        <v>0.5</v>
      </c>
      <c r="U50" s="33">
        <f>IF(G50='Valores mínimos'!G50,Puntaje!G50,('Valores mínimos'!G50/G50)*Puntaje!G50)</f>
        <v>1</v>
      </c>
      <c r="V50" s="33">
        <f>IF(H50='Valores mínimos'!H50,Puntaje!H50,('Valores mínimos'!H50/H50)*Puntaje!H50)</f>
        <v>2</v>
      </c>
      <c r="W50" s="33">
        <f>IF(I50='Valores mínimos'!I50,Puntaje!I50,('Valores mínimos'!I50/I50)*Puntaje!I50)</f>
        <v>0.5</v>
      </c>
      <c r="X50" s="33">
        <f>IF(J50='Valores mínimos'!J50,Puntaje!J50,('Valores mínimos'!J50/J50)*Puntaje!J50)</f>
        <v>1</v>
      </c>
      <c r="Y50" s="33">
        <f>IF(K50='Valores mínimos'!K50,Puntaje!K50,('Valores mínimos'!K50/K50)*Puntaje!K50)</f>
        <v>1.76</v>
      </c>
      <c r="Z50" s="33">
        <f>IF(L50='Valores mínimos'!L50,Puntaje!L50,('Valores mínimos'!L50/L50)*Puntaje!L50)</f>
        <v>0.5</v>
      </c>
      <c r="AA50" s="33">
        <f>IF(M50='Valores mínimos'!M50,Puntaje!M50,('Valores mínimos'!M50/M50)*Puntaje!M50)</f>
        <v>1</v>
      </c>
    </row>
    <row r="51" spans="1:70" s="12" customFormat="1">
      <c r="A51" s="49" t="s">
        <v>67</v>
      </c>
      <c r="B51" s="53">
        <v>400000</v>
      </c>
      <c r="C51" s="53">
        <v>2000</v>
      </c>
      <c r="D51" s="53">
        <v>50000</v>
      </c>
      <c r="E51" s="53">
        <v>600000</v>
      </c>
      <c r="F51" s="53">
        <v>3000</v>
      </c>
      <c r="G51" s="53">
        <v>50000</v>
      </c>
      <c r="H51" s="53">
        <v>800000</v>
      </c>
      <c r="I51" s="53">
        <v>4000</v>
      </c>
      <c r="J51" s="53">
        <v>50000</v>
      </c>
      <c r="K51" s="53">
        <v>1200000</v>
      </c>
      <c r="L51" s="53">
        <v>5000</v>
      </c>
      <c r="M51" s="53">
        <v>50000</v>
      </c>
      <c r="N51" s="17"/>
      <c r="O51" s="49" t="s">
        <v>67</v>
      </c>
      <c r="P51" s="33">
        <f>IF(B51='Valores mínimos'!B51,Puntaje!B51,('Valores mínimos'!B51/B51)*Puntaje!B51)</f>
        <v>2</v>
      </c>
      <c r="Q51" s="33">
        <f>IF(C51='Valores mínimos'!C51,Puntaje!C51,('Valores mínimos'!C51/C51)*Puntaje!C51)</f>
        <v>0.5</v>
      </c>
      <c r="R51" s="33">
        <f>IF(D51='Valores mínimos'!D51,Puntaje!D51,('Valores mínimos'!D51/D51)*Puntaje!D51)</f>
        <v>1</v>
      </c>
      <c r="S51" s="33">
        <f>IF(E51='Valores mínimos'!E51,Puntaje!E51,('Valores mínimos'!E51/E51)*Puntaje!E51)</f>
        <v>2</v>
      </c>
      <c r="T51" s="33">
        <f>IF(F51='Valores mínimos'!F51,Puntaje!F51,('Valores mínimos'!F51/F51)*Puntaje!F51)</f>
        <v>0.5</v>
      </c>
      <c r="U51" s="33">
        <f>IF(G51='Valores mínimos'!G51,Puntaje!G51,('Valores mínimos'!G51/G51)*Puntaje!G51)</f>
        <v>1</v>
      </c>
      <c r="V51" s="33">
        <f>IF(H51='Valores mínimos'!H51,Puntaje!H51,('Valores mínimos'!H51/H51)*Puntaje!H51)</f>
        <v>2</v>
      </c>
      <c r="W51" s="33">
        <f>IF(I51='Valores mínimos'!I51,Puntaje!I51,('Valores mínimos'!I51/I51)*Puntaje!I51)</f>
        <v>0.5</v>
      </c>
      <c r="X51" s="33">
        <f>IF(J51='Valores mínimos'!J51,Puntaje!J51,('Valores mínimos'!J51/J51)*Puntaje!J51)</f>
        <v>1</v>
      </c>
      <c r="Y51" s="33">
        <f>IF(K51='Valores mínimos'!K51,Puntaje!K51,('Valores mínimos'!K51/K51)*Puntaje!K51)</f>
        <v>1.9359999999999999</v>
      </c>
      <c r="Z51" s="33">
        <f>IF(L51='Valores mínimos'!L51,Puntaje!L51,('Valores mínimos'!L51/L51)*Puntaje!L51)</f>
        <v>0.5</v>
      </c>
      <c r="AA51" s="33">
        <f>IF(M51='Valores mínimos'!M51,Puntaje!M51,('Valores mínimos'!M51/M51)*Puntaje!M51)</f>
        <v>1</v>
      </c>
    </row>
    <row r="52" spans="1:70" s="12" customFormat="1">
      <c r="A52" s="49" t="s">
        <v>68</v>
      </c>
      <c r="B52" s="53">
        <v>400000</v>
      </c>
      <c r="C52" s="53">
        <v>2000</v>
      </c>
      <c r="D52" s="53">
        <v>50000</v>
      </c>
      <c r="E52" s="53">
        <v>600000</v>
      </c>
      <c r="F52" s="53">
        <v>3000</v>
      </c>
      <c r="G52" s="53">
        <v>50000</v>
      </c>
      <c r="H52" s="53">
        <v>800000</v>
      </c>
      <c r="I52" s="53">
        <v>4000</v>
      </c>
      <c r="J52" s="53">
        <v>50000</v>
      </c>
      <c r="K52" s="53">
        <v>1200000</v>
      </c>
      <c r="L52" s="53">
        <v>5000</v>
      </c>
      <c r="M52" s="53">
        <v>50000</v>
      </c>
      <c r="N52" s="17"/>
      <c r="O52" s="49" t="s">
        <v>68</v>
      </c>
      <c r="P52" s="33">
        <f>IF(B52='Valores mínimos'!B52,Puntaje!B52,('Valores mínimos'!B52/B52)*Puntaje!B52)</f>
        <v>4</v>
      </c>
      <c r="Q52" s="33">
        <f>IF(C52='Valores mínimos'!C52,Puntaje!C52,('Valores mínimos'!C52/C52)*Puntaje!C52)</f>
        <v>0.5</v>
      </c>
      <c r="R52" s="33">
        <f>IF(D52='Valores mínimos'!D52,Puntaje!D52,('Valores mínimos'!D52/D52)*Puntaje!D52)</f>
        <v>1</v>
      </c>
      <c r="S52" s="33">
        <f>IF(E52='Valores mínimos'!E52,Puntaje!E52,('Valores mínimos'!E52/E52)*Puntaje!E52)</f>
        <v>4</v>
      </c>
      <c r="T52" s="33">
        <f>IF(F52='Valores mínimos'!F52,Puntaje!F52,('Valores mínimos'!F52/F52)*Puntaje!F52)</f>
        <v>0.5</v>
      </c>
      <c r="U52" s="33">
        <f>IF(G52='Valores mínimos'!G52,Puntaje!G52,('Valores mínimos'!G52/G52)*Puntaje!G52)</f>
        <v>1</v>
      </c>
      <c r="V52" s="33">
        <f>IF(H52='Valores mínimos'!H52,Puntaje!H52,('Valores mínimos'!H52/H52)*Puntaje!H52)</f>
        <v>4</v>
      </c>
      <c r="W52" s="33">
        <f>IF(I52='Valores mínimos'!I52,Puntaje!I52,('Valores mínimos'!I52/I52)*Puntaje!I52)</f>
        <v>0.5</v>
      </c>
      <c r="X52" s="33">
        <f>IF(J52='Valores mínimos'!J52,Puntaje!J52,('Valores mínimos'!J52/J52)*Puntaje!J52)</f>
        <v>1</v>
      </c>
      <c r="Y52" s="33">
        <f>IF(K52='Valores mínimos'!K52,Puntaje!K52,('Valores mínimos'!K52/K52)*Puntaje!K52)</f>
        <v>3.96</v>
      </c>
      <c r="Z52" s="33">
        <f>IF(L52='Valores mínimos'!L52,Puntaje!L52,('Valores mínimos'!L52/L52)*Puntaje!L52)</f>
        <v>0.5</v>
      </c>
      <c r="AA52" s="33">
        <f>IF(M52='Valores mínimos'!M52,Puntaje!M52,('Valores mínimos'!M52/M52)*Puntaje!M52)</f>
        <v>1</v>
      </c>
    </row>
    <row r="53" spans="1:70" s="12" customFormat="1">
      <c r="A53" s="49" t="s">
        <v>69</v>
      </c>
      <c r="B53" s="53">
        <v>400000</v>
      </c>
      <c r="C53" s="53">
        <v>2000</v>
      </c>
      <c r="D53" s="53">
        <v>50000</v>
      </c>
      <c r="E53" s="53">
        <v>600000</v>
      </c>
      <c r="F53" s="53">
        <v>3000</v>
      </c>
      <c r="G53" s="53">
        <v>50000</v>
      </c>
      <c r="H53" s="53">
        <v>800000</v>
      </c>
      <c r="I53" s="53">
        <v>4000</v>
      </c>
      <c r="J53" s="53">
        <v>50000</v>
      </c>
      <c r="K53" s="53">
        <v>1200000</v>
      </c>
      <c r="L53" s="53">
        <v>5000</v>
      </c>
      <c r="M53" s="53">
        <v>50000</v>
      </c>
      <c r="N53" s="17"/>
      <c r="O53" s="49" t="s">
        <v>69</v>
      </c>
      <c r="P53" s="33">
        <f>IF(B53='Valores mínimos'!B53,Puntaje!B53,('Valores mínimos'!B53/B53)*Puntaje!B53)</f>
        <v>2</v>
      </c>
      <c r="Q53" s="33">
        <f>IF(C53='Valores mínimos'!C53,Puntaje!C53,('Valores mínimos'!C53/C53)*Puntaje!C53)</f>
        <v>0.5</v>
      </c>
      <c r="R53" s="33">
        <f>IF(D53='Valores mínimos'!D53,Puntaje!D53,('Valores mínimos'!D53/D53)*Puntaje!D53)</f>
        <v>1</v>
      </c>
      <c r="S53" s="33">
        <f>IF(E53='Valores mínimos'!E53,Puntaje!E53,('Valores mínimos'!E53/E53)*Puntaje!E53)</f>
        <v>2</v>
      </c>
      <c r="T53" s="33">
        <f>IF(F53='Valores mínimos'!F53,Puntaje!F53,('Valores mínimos'!F53/F53)*Puntaje!F53)</f>
        <v>0.5</v>
      </c>
      <c r="U53" s="33">
        <f>IF(G53='Valores mínimos'!G53,Puntaje!G53,('Valores mínimos'!G53/G53)*Puntaje!G53)</f>
        <v>1</v>
      </c>
      <c r="V53" s="33">
        <f>IF(H53='Valores mínimos'!H53,Puntaje!H53,('Valores mínimos'!H53/H53)*Puntaje!H53)</f>
        <v>2</v>
      </c>
      <c r="W53" s="33">
        <f>IF(I53='Valores mínimos'!I53,Puntaje!I53,('Valores mínimos'!I53/I53)*Puntaje!I53)</f>
        <v>0.5</v>
      </c>
      <c r="X53" s="33">
        <f>IF(J53='Valores mínimos'!J53,Puntaje!J53,('Valores mínimos'!J53/J53)*Puntaje!J53)</f>
        <v>1</v>
      </c>
      <c r="Y53" s="33">
        <f>IF(K53='Valores mínimos'!K53,Puntaje!K53,('Valores mínimos'!K53/K53)*Puntaje!K53)</f>
        <v>2</v>
      </c>
      <c r="Z53" s="33">
        <f>IF(L53='Valores mínimos'!L53,Puntaje!L53,('Valores mínimos'!L53/L53)*Puntaje!L53)</f>
        <v>0.5</v>
      </c>
      <c r="AA53" s="33">
        <f>IF(M53='Valores mínimos'!M53,Puntaje!M53,('Valores mínimos'!M53/M53)*Puntaje!M53)</f>
        <v>1</v>
      </c>
    </row>
    <row r="54" spans="1:70" s="12" customFormat="1">
      <c r="A54" s="49" t="s">
        <v>70</v>
      </c>
      <c r="B54" s="53">
        <v>400000</v>
      </c>
      <c r="C54" s="53">
        <v>2000</v>
      </c>
      <c r="D54" s="53">
        <v>50000</v>
      </c>
      <c r="E54" s="53">
        <v>600000</v>
      </c>
      <c r="F54" s="53">
        <v>3000</v>
      </c>
      <c r="G54" s="53">
        <v>50000</v>
      </c>
      <c r="H54" s="53">
        <v>800000</v>
      </c>
      <c r="I54" s="53">
        <v>4000</v>
      </c>
      <c r="J54" s="53">
        <v>50000</v>
      </c>
      <c r="K54" s="53">
        <v>1200000</v>
      </c>
      <c r="L54" s="53">
        <v>5000</v>
      </c>
      <c r="M54" s="53">
        <v>50000</v>
      </c>
      <c r="N54" s="17"/>
      <c r="O54" s="49" t="s">
        <v>70</v>
      </c>
      <c r="P54" s="33">
        <f>IF(B54='Valores mínimos'!B54,Puntaje!B54,('Valores mínimos'!B54/B54)*Puntaje!B54)</f>
        <v>2</v>
      </c>
      <c r="Q54" s="33">
        <f>IF(C54='Valores mínimos'!C54,Puntaje!C54,('Valores mínimos'!C54/C54)*Puntaje!C54)</f>
        <v>0.5</v>
      </c>
      <c r="R54" s="33">
        <f>IF(D54='Valores mínimos'!D54,Puntaje!D54,('Valores mínimos'!D54/D54)*Puntaje!D54)</f>
        <v>1</v>
      </c>
      <c r="S54" s="33">
        <f>IF(E54='Valores mínimos'!E54,Puntaje!E54,('Valores mínimos'!E54/E54)*Puntaje!E54)</f>
        <v>2</v>
      </c>
      <c r="T54" s="33">
        <f>IF(F54='Valores mínimos'!F54,Puntaje!F54,('Valores mínimos'!F54/F54)*Puntaje!F54)</f>
        <v>0.5</v>
      </c>
      <c r="U54" s="33">
        <f>IF(G54='Valores mínimos'!G54,Puntaje!G54,('Valores mínimos'!G54/G54)*Puntaje!G54)</f>
        <v>1</v>
      </c>
      <c r="V54" s="33">
        <f>IF(H54='Valores mínimos'!H54,Puntaje!H54,('Valores mínimos'!H54/H54)*Puntaje!H54)</f>
        <v>2</v>
      </c>
      <c r="W54" s="33">
        <f>IF(I54='Valores mínimos'!I54,Puntaje!I54,('Valores mínimos'!I54/I54)*Puntaje!I54)</f>
        <v>0.5</v>
      </c>
      <c r="X54" s="33">
        <f>IF(J54='Valores mínimos'!J54,Puntaje!J54,('Valores mínimos'!J54/J54)*Puntaje!J54)</f>
        <v>1</v>
      </c>
      <c r="Y54" s="33">
        <f>IF(K54='Valores mínimos'!K54,Puntaje!K54,('Valores mínimos'!K54/K54)*Puntaje!K54)</f>
        <v>2</v>
      </c>
      <c r="Z54" s="33">
        <f>IF(L54='Valores mínimos'!L54,Puntaje!L54,('Valores mínimos'!L54/L54)*Puntaje!L54)</f>
        <v>0.5</v>
      </c>
      <c r="AA54" s="33">
        <f>IF(M54='Valores mínimos'!M54,Puntaje!M54,('Valores mínimos'!M54/M54)*Puntaje!M54)</f>
        <v>1</v>
      </c>
    </row>
    <row r="55" spans="1:70" s="12" customFormat="1">
      <c r="A55" s="49" t="s">
        <v>71</v>
      </c>
      <c r="B55" s="53">
        <v>450000</v>
      </c>
      <c r="C55" s="53">
        <v>2000</v>
      </c>
      <c r="D55" s="53">
        <v>50000</v>
      </c>
      <c r="E55" s="53">
        <v>600000</v>
      </c>
      <c r="F55" s="53">
        <v>3000</v>
      </c>
      <c r="G55" s="53">
        <v>50000</v>
      </c>
      <c r="H55" s="53">
        <v>800000</v>
      </c>
      <c r="I55" s="53">
        <v>4000</v>
      </c>
      <c r="J55" s="53">
        <v>50000</v>
      </c>
      <c r="K55" s="53">
        <v>1200000</v>
      </c>
      <c r="L55" s="53">
        <v>5000</v>
      </c>
      <c r="M55" s="53">
        <v>50000</v>
      </c>
      <c r="N55" s="17"/>
      <c r="O55" s="49" t="s">
        <v>71</v>
      </c>
      <c r="P55" s="33">
        <f>IF(B55='Valores mínimos'!B55,Puntaje!B55,('Valores mínimos'!B55/B55)*Puntaje!B55)</f>
        <v>4</v>
      </c>
      <c r="Q55" s="33">
        <f>IF(C55='Valores mínimos'!C55,Puntaje!C55,('Valores mínimos'!C55/C55)*Puntaje!C55)</f>
        <v>0.5</v>
      </c>
      <c r="R55" s="33">
        <f>IF(D55='Valores mínimos'!D55,Puntaje!D55,('Valores mínimos'!D55/D55)*Puntaje!D55)</f>
        <v>1</v>
      </c>
      <c r="S55" s="33">
        <f>IF(E55='Valores mínimos'!E55,Puntaje!E55,('Valores mínimos'!E55/E55)*Puntaje!E55)</f>
        <v>4</v>
      </c>
      <c r="T55" s="33">
        <f>IF(F55='Valores mínimos'!F55,Puntaje!F55,('Valores mínimos'!F55/F55)*Puntaje!F55)</f>
        <v>0.5</v>
      </c>
      <c r="U55" s="33">
        <f>IF(G55='Valores mínimos'!G55,Puntaje!G55,('Valores mínimos'!G55/G55)*Puntaje!G55)</f>
        <v>1</v>
      </c>
      <c r="V55" s="33">
        <f>IF(H55='Valores mínimos'!H55,Puntaje!H55,('Valores mínimos'!H55/H55)*Puntaje!H55)</f>
        <v>4</v>
      </c>
      <c r="W55" s="33">
        <f>IF(I55='Valores mínimos'!I55,Puntaje!I55,('Valores mínimos'!I55/I55)*Puntaje!I55)</f>
        <v>0.5</v>
      </c>
      <c r="X55" s="33">
        <f>IF(J55='Valores mínimos'!J55,Puntaje!J55,('Valores mínimos'!J55/J55)*Puntaje!J55)</f>
        <v>1</v>
      </c>
      <c r="Y55" s="33">
        <f>IF(K55='Valores mínimos'!K55,Puntaje!K55,('Valores mínimos'!K55/K55)*Puntaje!K55)</f>
        <v>4</v>
      </c>
      <c r="Z55" s="33">
        <f>IF(L55='Valores mínimos'!L55,Puntaje!L55,('Valores mínimos'!L55/L55)*Puntaje!L55)</f>
        <v>0.5</v>
      </c>
      <c r="AA55" s="33">
        <f>IF(M55='Valores mínimos'!M55,Puntaje!M55,('Valores mínimos'!M55/M55)*Puntaje!M55)</f>
        <v>1</v>
      </c>
    </row>
    <row r="56" spans="1:70" s="12" customForma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row>
    <row r="57" spans="1:70" s="32" customFormat="1" ht="12" customHeight="1">
      <c r="A57" s="96" t="s">
        <v>72</v>
      </c>
      <c r="B57" s="97"/>
      <c r="C57" s="97"/>
      <c r="D57" s="97"/>
      <c r="E57" s="97"/>
      <c r="F57" s="97"/>
      <c r="G57" s="97"/>
      <c r="H57" s="97"/>
      <c r="I57" s="97"/>
      <c r="J57" s="97"/>
      <c r="K57" s="97"/>
      <c r="L57" s="97"/>
      <c r="M57" s="98"/>
      <c r="N57" s="15"/>
      <c r="O57" s="96" t="s">
        <v>72</v>
      </c>
      <c r="P57" s="97"/>
      <c r="Q57" s="97"/>
      <c r="R57" s="97"/>
      <c r="S57" s="97"/>
      <c r="T57" s="97"/>
      <c r="U57" s="97"/>
      <c r="V57" s="97"/>
      <c r="W57" s="97"/>
      <c r="X57" s="97"/>
      <c r="Y57" s="97"/>
      <c r="Z57" s="97"/>
      <c r="AA57" s="98"/>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row>
    <row r="58" spans="1:70" s="22" customFormat="1" ht="12" customHeight="1">
      <c r="A58" s="9" t="s">
        <v>19</v>
      </c>
      <c r="B58" s="94" t="s">
        <v>20</v>
      </c>
      <c r="C58" s="94"/>
      <c r="D58" s="94"/>
      <c r="E58" s="83" t="s">
        <v>21</v>
      </c>
      <c r="F58" s="84"/>
      <c r="G58" s="85"/>
      <c r="H58" s="83" t="s">
        <v>22</v>
      </c>
      <c r="I58" s="84"/>
      <c r="J58" s="85"/>
      <c r="K58" s="83" t="s">
        <v>23</v>
      </c>
      <c r="L58" s="84"/>
      <c r="M58" s="85"/>
      <c r="N58" s="15"/>
      <c r="O58" s="9" t="s">
        <v>19</v>
      </c>
      <c r="P58" s="94" t="s">
        <v>20</v>
      </c>
      <c r="Q58" s="94"/>
      <c r="R58" s="94"/>
      <c r="S58" s="83" t="s">
        <v>21</v>
      </c>
      <c r="T58" s="84"/>
      <c r="U58" s="85"/>
      <c r="V58" s="83" t="s">
        <v>22</v>
      </c>
      <c r="W58" s="84"/>
      <c r="X58" s="85"/>
      <c r="Y58" s="83" t="s">
        <v>23</v>
      </c>
      <c r="Z58" s="84"/>
      <c r="AA58" s="85"/>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row>
    <row r="59" spans="1:70" s="32" customFormat="1">
      <c r="A59" s="9" t="s">
        <v>24</v>
      </c>
      <c r="B59" s="90" t="s">
        <v>25</v>
      </c>
      <c r="C59" s="86" t="s">
        <v>26</v>
      </c>
      <c r="D59" s="88" t="s">
        <v>27</v>
      </c>
      <c r="E59" s="90" t="s">
        <v>25</v>
      </c>
      <c r="F59" s="86" t="s">
        <v>26</v>
      </c>
      <c r="G59" s="88" t="s">
        <v>27</v>
      </c>
      <c r="H59" s="90" t="s">
        <v>25</v>
      </c>
      <c r="I59" s="86" t="s">
        <v>26</v>
      </c>
      <c r="J59" s="88" t="s">
        <v>27</v>
      </c>
      <c r="K59" s="90" t="s">
        <v>25</v>
      </c>
      <c r="L59" s="86" t="s">
        <v>26</v>
      </c>
      <c r="M59" s="88" t="s">
        <v>27</v>
      </c>
      <c r="N59" s="12"/>
      <c r="O59" s="9" t="s">
        <v>24</v>
      </c>
      <c r="P59" s="90" t="s">
        <v>25</v>
      </c>
      <c r="Q59" s="86" t="s">
        <v>26</v>
      </c>
      <c r="R59" s="88" t="s">
        <v>27</v>
      </c>
      <c r="S59" s="90" t="s">
        <v>25</v>
      </c>
      <c r="T59" s="86" t="s">
        <v>26</v>
      </c>
      <c r="U59" s="88" t="s">
        <v>27</v>
      </c>
      <c r="V59" s="90" t="s">
        <v>25</v>
      </c>
      <c r="W59" s="86" t="s">
        <v>26</v>
      </c>
      <c r="X59" s="88" t="s">
        <v>27</v>
      </c>
      <c r="Y59" s="90" t="s">
        <v>25</v>
      </c>
      <c r="Z59" s="86" t="s">
        <v>26</v>
      </c>
      <c r="AA59" s="88" t="s">
        <v>27</v>
      </c>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row>
    <row r="60" spans="1:70" s="32" customFormat="1">
      <c r="A60" s="9" t="s">
        <v>28</v>
      </c>
      <c r="B60" s="91"/>
      <c r="C60" s="87"/>
      <c r="D60" s="89"/>
      <c r="E60" s="91"/>
      <c r="F60" s="87"/>
      <c r="G60" s="89"/>
      <c r="H60" s="91"/>
      <c r="I60" s="87"/>
      <c r="J60" s="89"/>
      <c r="K60" s="91"/>
      <c r="L60" s="87"/>
      <c r="M60" s="89"/>
      <c r="N60" s="12"/>
      <c r="O60" s="9" t="s">
        <v>28</v>
      </c>
      <c r="P60" s="91"/>
      <c r="Q60" s="87"/>
      <c r="R60" s="89"/>
      <c r="S60" s="91"/>
      <c r="T60" s="87"/>
      <c r="U60" s="89"/>
      <c r="V60" s="91"/>
      <c r="W60" s="87"/>
      <c r="X60" s="89"/>
      <c r="Y60" s="91"/>
      <c r="Z60" s="87"/>
      <c r="AA60" s="89"/>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row>
    <row r="61" spans="1:70" s="12" customFormat="1">
      <c r="A61" s="52" t="s">
        <v>73</v>
      </c>
      <c r="B61" s="54">
        <v>450000</v>
      </c>
      <c r="C61" s="54">
        <v>2000</v>
      </c>
      <c r="D61" s="54">
        <v>50000</v>
      </c>
      <c r="E61" s="54">
        <v>600000</v>
      </c>
      <c r="F61" s="54">
        <v>3000</v>
      </c>
      <c r="G61" s="54">
        <v>50000</v>
      </c>
      <c r="H61" s="54">
        <v>750000</v>
      </c>
      <c r="I61" s="54">
        <v>4000</v>
      </c>
      <c r="J61" s="54">
        <v>50000</v>
      </c>
      <c r="K61" s="54">
        <v>900000</v>
      </c>
      <c r="L61" s="54">
        <v>5000</v>
      </c>
      <c r="M61" s="54">
        <v>50000</v>
      </c>
      <c r="O61" s="52" t="s">
        <v>73</v>
      </c>
      <c r="P61" s="33">
        <f>IF(B61='Valores mínimos'!B61,Puntaje!B61,('Valores mínimos'!B61/B61)*Puntaje!B61)</f>
        <v>2</v>
      </c>
      <c r="Q61" s="33">
        <f>IF(C61='Valores mínimos'!C61,Puntaje!C61,('Valores mínimos'!C61/C61)*Puntaje!C61)</f>
        <v>0.5</v>
      </c>
      <c r="R61" s="33">
        <f>IF(D61='Valores mínimos'!D61,Puntaje!D61,('Valores mínimos'!D61/D61)*Puntaje!D61)</f>
        <v>1</v>
      </c>
      <c r="S61" s="33">
        <f>IF(E61='Valores mínimos'!E61,Puntaje!E61,('Valores mínimos'!E61/E61)*Puntaje!E61)</f>
        <v>2</v>
      </c>
      <c r="T61" s="33">
        <f>IF(F61='Valores mínimos'!F61,Puntaje!F61,('Valores mínimos'!F61/F61)*Puntaje!F61)</f>
        <v>0.5</v>
      </c>
      <c r="U61" s="33">
        <f>IF(G61='Valores mínimos'!G61,Puntaje!G61,('Valores mínimos'!G61/G61)*Puntaje!G61)</f>
        <v>1</v>
      </c>
      <c r="V61" s="33">
        <f>IF(H61='Valores mínimos'!H61,Puntaje!H61,('Valores mínimos'!H61/H61)*Puntaje!H61)</f>
        <v>2</v>
      </c>
      <c r="W61" s="33">
        <f>IF(I61='Valores mínimos'!I61,Puntaje!I61,('Valores mínimos'!I61/I61)*Puntaje!I61)</f>
        <v>0.5</v>
      </c>
      <c r="X61" s="33">
        <f>IF(J61='Valores mínimos'!J61,Puntaje!J61,('Valores mínimos'!J61/J61)*Puntaje!J61)</f>
        <v>1</v>
      </c>
      <c r="Y61" s="33">
        <f>IF(K61='Valores mínimos'!K61,Puntaje!K61,('Valores mínimos'!K61/K61)*Puntaje!K61)</f>
        <v>2</v>
      </c>
      <c r="Z61" s="33">
        <f>IF(L61='Valores mínimos'!L61,Puntaje!L61,('Valores mínimos'!L61/L61)*Puntaje!L61)</f>
        <v>0.5</v>
      </c>
      <c r="AA61" s="33">
        <f>IF(M61='Valores mínimos'!M61,Puntaje!M61,('Valores mínimos'!M61/M61)*Puntaje!M61)</f>
        <v>1</v>
      </c>
    </row>
    <row r="62" spans="1:70" s="12" customFormat="1">
      <c r="A62" s="52" t="s">
        <v>74</v>
      </c>
      <c r="B62" s="54">
        <v>450000</v>
      </c>
      <c r="C62" s="54">
        <v>2000</v>
      </c>
      <c r="D62" s="54">
        <v>50000</v>
      </c>
      <c r="E62" s="54">
        <v>600000</v>
      </c>
      <c r="F62" s="54">
        <v>3000</v>
      </c>
      <c r="G62" s="54">
        <v>50000</v>
      </c>
      <c r="H62" s="54">
        <v>750000</v>
      </c>
      <c r="I62" s="54">
        <v>4000</v>
      </c>
      <c r="J62" s="54">
        <v>50000</v>
      </c>
      <c r="K62" s="54">
        <v>900000</v>
      </c>
      <c r="L62" s="54">
        <v>5000</v>
      </c>
      <c r="M62" s="54">
        <v>50000</v>
      </c>
      <c r="O62" s="52" t="s">
        <v>74</v>
      </c>
      <c r="P62" s="33">
        <f>IF(B62='Valores mínimos'!B62,Puntaje!B62,('Valores mínimos'!B62/B62)*Puntaje!B62)</f>
        <v>2</v>
      </c>
      <c r="Q62" s="33">
        <f>IF(C62='Valores mínimos'!C62,Puntaje!C62,('Valores mínimos'!C62/C62)*Puntaje!C62)</f>
        <v>0.5</v>
      </c>
      <c r="R62" s="33">
        <f>IF(D62='Valores mínimos'!D62,Puntaje!D62,('Valores mínimos'!D62/D62)*Puntaje!D62)</f>
        <v>1</v>
      </c>
      <c r="S62" s="33">
        <f>IF(E62='Valores mínimos'!E62,Puntaje!E62,('Valores mínimos'!E62/E62)*Puntaje!E62)</f>
        <v>2</v>
      </c>
      <c r="T62" s="33">
        <f>IF(F62='Valores mínimos'!F62,Puntaje!F62,('Valores mínimos'!F62/F62)*Puntaje!F62)</f>
        <v>0.5</v>
      </c>
      <c r="U62" s="33">
        <f>IF(G62='Valores mínimos'!G62,Puntaje!G62,('Valores mínimos'!G62/G62)*Puntaje!G62)</f>
        <v>1</v>
      </c>
      <c r="V62" s="33">
        <f>IF(H62='Valores mínimos'!H62,Puntaje!H62,('Valores mínimos'!H62/H62)*Puntaje!H62)</f>
        <v>2</v>
      </c>
      <c r="W62" s="33">
        <f>IF(I62='Valores mínimos'!I62,Puntaje!I62,('Valores mínimos'!I62/I62)*Puntaje!I62)</f>
        <v>0.5</v>
      </c>
      <c r="X62" s="33">
        <f>IF(J62='Valores mínimos'!J62,Puntaje!J62,('Valores mínimos'!J62/J62)*Puntaje!J62)</f>
        <v>1</v>
      </c>
      <c r="Y62" s="33">
        <f>IF(K62='Valores mínimos'!K62,Puntaje!K62,('Valores mínimos'!K62/K62)*Puntaje!K62)</f>
        <v>2</v>
      </c>
      <c r="Z62" s="33">
        <f>IF(L62='Valores mínimos'!L62,Puntaje!L62,('Valores mínimos'!L62/L62)*Puntaje!L62)</f>
        <v>0.5</v>
      </c>
      <c r="AA62" s="33">
        <f>IF(M62='Valores mínimos'!M62,Puntaje!M62,('Valores mínimos'!M62/M62)*Puntaje!M62)</f>
        <v>1</v>
      </c>
    </row>
    <row r="63" spans="1:70" s="12" customFormat="1">
      <c r="A63" s="52" t="s">
        <v>75</v>
      </c>
      <c r="B63" s="54">
        <v>500000</v>
      </c>
      <c r="C63" s="54">
        <v>2000</v>
      </c>
      <c r="D63" s="54">
        <v>50000</v>
      </c>
      <c r="E63" s="54">
        <v>800000</v>
      </c>
      <c r="F63" s="54">
        <v>3000</v>
      </c>
      <c r="G63" s="54">
        <v>50000</v>
      </c>
      <c r="H63" s="54">
        <v>980000</v>
      </c>
      <c r="I63" s="54">
        <v>4000</v>
      </c>
      <c r="J63" s="54">
        <v>50000</v>
      </c>
      <c r="K63" s="54">
        <v>1200000</v>
      </c>
      <c r="L63" s="54">
        <v>5000</v>
      </c>
      <c r="M63" s="54">
        <v>50000</v>
      </c>
      <c r="O63" s="52" t="s">
        <v>75</v>
      </c>
      <c r="P63" s="33">
        <f>IF(B63='Valores mínimos'!B63,Puntaje!B63,('Valores mínimos'!B63/B63)*Puntaje!B63)</f>
        <v>2</v>
      </c>
      <c r="Q63" s="33">
        <f>IF(C63='Valores mínimos'!C63,Puntaje!C63,('Valores mínimos'!C63/C63)*Puntaje!C63)</f>
        <v>0.5</v>
      </c>
      <c r="R63" s="33">
        <f>IF(D63='Valores mínimos'!D63,Puntaje!D63,('Valores mínimos'!D63/D63)*Puntaje!D63)</f>
        <v>1</v>
      </c>
      <c r="S63" s="33">
        <f>IF(E63='Valores mínimos'!E63,Puntaje!E63,('Valores mínimos'!E63/E63)*Puntaje!E63)</f>
        <v>2</v>
      </c>
      <c r="T63" s="33">
        <f>IF(F63='Valores mínimos'!F63,Puntaje!F63,('Valores mínimos'!F63/F63)*Puntaje!F63)</f>
        <v>0.5</v>
      </c>
      <c r="U63" s="33">
        <f>IF(G63='Valores mínimos'!G63,Puntaje!G63,('Valores mínimos'!G63/G63)*Puntaje!G63)</f>
        <v>1</v>
      </c>
      <c r="V63" s="33">
        <f>IF(H63='Valores mínimos'!H63,Puntaje!H63,('Valores mínimos'!H63/H63)*Puntaje!H63)</f>
        <v>2</v>
      </c>
      <c r="W63" s="33">
        <f>IF(I63='Valores mínimos'!I63,Puntaje!I63,('Valores mínimos'!I63/I63)*Puntaje!I63)</f>
        <v>0.5</v>
      </c>
      <c r="X63" s="33">
        <f>IF(J63='Valores mínimos'!J63,Puntaje!J63,('Valores mínimos'!J63/J63)*Puntaje!J63)</f>
        <v>1</v>
      </c>
      <c r="Y63" s="33">
        <f>IF(K63='Valores mínimos'!K63,Puntaje!K63,('Valores mínimos'!K63/K63)*Puntaje!K63)</f>
        <v>2</v>
      </c>
      <c r="Z63" s="33">
        <f>IF(L63='Valores mínimos'!L63,Puntaje!L63,('Valores mínimos'!L63/L63)*Puntaje!L63)</f>
        <v>0.5</v>
      </c>
      <c r="AA63" s="33">
        <f>IF(M63='Valores mínimos'!M63,Puntaje!M63,('Valores mínimos'!M63/M63)*Puntaje!M63)</f>
        <v>1</v>
      </c>
    </row>
    <row r="64" spans="1:70" s="12" customFormat="1">
      <c r="A64" s="52" t="s">
        <v>76</v>
      </c>
      <c r="B64" s="54">
        <v>500000</v>
      </c>
      <c r="C64" s="54">
        <v>2000</v>
      </c>
      <c r="D64" s="54">
        <v>50000</v>
      </c>
      <c r="E64" s="54">
        <v>800000</v>
      </c>
      <c r="F64" s="54">
        <v>3000</v>
      </c>
      <c r="G64" s="54">
        <v>50000</v>
      </c>
      <c r="H64" s="54">
        <v>980000</v>
      </c>
      <c r="I64" s="54">
        <v>4000</v>
      </c>
      <c r="J64" s="54">
        <v>50000</v>
      </c>
      <c r="K64" s="54">
        <v>1200000</v>
      </c>
      <c r="L64" s="54">
        <v>5000</v>
      </c>
      <c r="M64" s="54">
        <v>50000</v>
      </c>
      <c r="O64" s="52" t="s">
        <v>76</v>
      </c>
      <c r="P64" s="33">
        <f>IF(B64='Valores mínimos'!B64,Puntaje!B64,('Valores mínimos'!B64/B64)*Puntaje!B64)</f>
        <v>2</v>
      </c>
      <c r="Q64" s="33">
        <f>IF(C64='Valores mínimos'!C64,Puntaje!C64,('Valores mínimos'!C64/C64)*Puntaje!C64)</f>
        <v>0.5</v>
      </c>
      <c r="R64" s="33">
        <f>IF(D64='Valores mínimos'!D64,Puntaje!D64,('Valores mínimos'!D64/D64)*Puntaje!D64)</f>
        <v>1</v>
      </c>
      <c r="S64" s="33">
        <f>IF(E64='Valores mínimos'!E64,Puntaje!E64,('Valores mínimos'!E64/E64)*Puntaje!E64)</f>
        <v>2</v>
      </c>
      <c r="T64" s="33">
        <f>IF(F64='Valores mínimos'!F64,Puntaje!F64,('Valores mínimos'!F64/F64)*Puntaje!F64)</f>
        <v>0.5</v>
      </c>
      <c r="U64" s="33">
        <f>IF(G64='Valores mínimos'!G64,Puntaje!G64,('Valores mínimos'!G64/G64)*Puntaje!G64)</f>
        <v>1</v>
      </c>
      <c r="V64" s="33">
        <f>IF(H64='Valores mínimos'!H64,Puntaje!H64,('Valores mínimos'!H64/H64)*Puntaje!H64)</f>
        <v>2</v>
      </c>
      <c r="W64" s="33">
        <f>IF(I64='Valores mínimos'!I64,Puntaje!I64,('Valores mínimos'!I64/I64)*Puntaje!I64)</f>
        <v>0.5</v>
      </c>
      <c r="X64" s="33">
        <f>IF(J64='Valores mínimos'!J64,Puntaje!J64,('Valores mínimos'!J64/J64)*Puntaje!J64)</f>
        <v>1</v>
      </c>
      <c r="Y64" s="33">
        <f>IF(K64='Valores mínimos'!K64,Puntaje!K64,('Valores mínimos'!K64/K64)*Puntaje!K64)</f>
        <v>2</v>
      </c>
      <c r="Z64" s="33">
        <f>IF(L64='Valores mínimos'!L64,Puntaje!L64,('Valores mínimos'!L64/L64)*Puntaje!L64)</f>
        <v>0.5</v>
      </c>
      <c r="AA64" s="33">
        <f>IF(M64='Valores mínimos'!M64,Puntaje!M64,('Valores mínimos'!M64/M64)*Puntaje!M64)</f>
        <v>1</v>
      </c>
    </row>
    <row r="65" spans="1:64" s="12" customFormat="1">
      <c r="A65" s="52" t="s">
        <v>77</v>
      </c>
      <c r="B65" s="54">
        <v>550000</v>
      </c>
      <c r="C65" s="54">
        <v>2000</v>
      </c>
      <c r="D65" s="54">
        <v>50000</v>
      </c>
      <c r="E65" s="54">
        <v>800000</v>
      </c>
      <c r="F65" s="54">
        <v>3000</v>
      </c>
      <c r="G65" s="54">
        <v>50000</v>
      </c>
      <c r="H65" s="54">
        <v>980000</v>
      </c>
      <c r="I65" s="54">
        <v>4000</v>
      </c>
      <c r="J65" s="54">
        <v>50000</v>
      </c>
      <c r="K65" s="54">
        <v>1200000</v>
      </c>
      <c r="L65" s="54">
        <v>5000</v>
      </c>
      <c r="M65" s="54">
        <v>50000</v>
      </c>
      <c r="O65" s="52" t="s">
        <v>77</v>
      </c>
      <c r="P65" s="33">
        <f>IF(B65='Valores mínimos'!B65,Puntaje!B65,('Valores mínimos'!B65/B65)*Puntaje!B65)</f>
        <v>2</v>
      </c>
      <c r="Q65" s="33">
        <f>IF(C65='Valores mínimos'!C65,Puntaje!C65,('Valores mínimos'!C65/C65)*Puntaje!C65)</f>
        <v>0.5</v>
      </c>
      <c r="R65" s="33">
        <f>IF(D65='Valores mínimos'!D65,Puntaje!D65,('Valores mínimos'!D65/D65)*Puntaje!D65)</f>
        <v>1</v>
      </c>
      <c r="S65" s="33">
        <f>IF(E65='Valores mínimos'!E65,Puntaje!E65,('Valores mínimos'!E65/E65)*Puntaje!E65)</f>
        <v>2</v>
      </c>
      <c r="T65" s="33">
        <f>IF(F65='Valores mínimos'!F65,Puntaje!F65,('Valores mínimos'!F65/F65)*Puntaje!F65)</f>
        <v>0.5</v>
      </c>
      <c r="U65" s="33">
        <f>IF(G65='Valores mínimos'!G65,Puntaje!G65,('Valores mínimos'!G65/G65)*Puntaje!G65)</f>
        <v>1</v>
      </c>
      <c r="V65" s="33">
        <f>IF(H65='Valores mínimos'!H65,Puntaje!H65,('Valores mínimos'!H65/H65)*Puntaje!H65)</f>
        <v>2</v>
      </c>
      <c r="W65" s="33">
        <f>IF(I65='Valores mínimos'!I65,Puntaje!I65,('Valores mínimos'!I65/I65)*Puntaje!I65)</f>
        <v>0.5</v>
      </c>
      <c r="X65" s="33">
        <f>IF(J65='Valores mínimos'!J65,Puntaje!J65,('Valores mínimos'!J65/J65)*Puntaje!J65)</f>
        <v>1</v>
      </c>
      <c r="Y65" s="33">
        <f>IF(K65='Valores mínimos'!K65,Puntaje!K65,('Valores mínimos'!K65/K65)*Puntaje!K65)</f>
        <v>2</v>
      </c>
      <c r="Z65" s="33">
        <f>IF(L65='Valores mínimos'!L65,Puntaje!L65,('Valores mínimos'!L65/L65)*Puntaje!L65)</f>
        <v>0.5</v>
      </c>
      <c r="AA65" s="33">
        <f>IF(M65='Valores mínimos'!M65,Puntaje!M65,('Valores mínimos'!M65/M65)*Puntaje!M65)</f>
        <v>1</v>
      </c>
    </row>
    <row r="66" spans="1:64" s="12" customFormat="1">
      <c r="A66" s="52" t="s">
        <v>78</v>
      </c>
      <c r="B66" s="54">
        <v>600000</v>
      </c>
      <c r="C66" s="54">
        <v>2000</v>
      </c>
      <c r="D66" s="54">
        <v>50000</v>
      </c>
      <c r="E66" s="54">
        <v>950000</v>
      </c>
      <c r="F66" s="54">
        <v>3000</v>
      </c>
      <c r="G66" s="54">
        <v>50000</v>
      </c>
      <c r="H66" s="54">
        <v>1150000</v>
      </c>
      <c r="I66" s="54">
        <v>4000</v>
      </c>
      <c r="J66" s="54">
        <v>50000</v>
      </c>
      <c r="K66" s="54">
        <v>1500000</v>
      </c>
      <c r="L66" s="54">
        <v>5000</v>
      </c>
      <c r="M66" s="54">
        <v>50000</v>
      </c>
      <c r="O66" s="52" t="s">
        <v>78</v>
      </c>
      <c r="P66" s="33">
        <f>IF(B66='Valores mínimos'!B66,Puntaje!B66,('Valores mínimos'!B66/B66)*Puntaje!B66)</f>
        <v>4</v>
      </c>
      <c r="Q66" s="33">
        <f>IF(C66='Valores mínimos'!C66,Puntaje!C66,('Valores mínimos'!C66/C66)*Puntaje!C66)</f>
        <v>0.5</v>
      </c>
      <c r="R66" s="33">
        <f>IF(D66='Valores mínimos'!D66,Puntaje!D66,('Valores mínimos'!D66/D66)*Puntaje!D66)</f>
        <v>1</v>
      </c>
      <c r="S66" s="33">
        <f>IF(E66='Valores mínimos'!E66,Puntaje!E66,('Valores mínimos'!E66/E66)*Puntaje!E66)</f>
        <v>4</v>
      </c>
      <c r="T66" s="33">
        <f>IF(F66='Valores mínimos'!F66,Puntaje!F66,('Valores mínimos'!F66/F66)*Puntaje!F66)</f>
        <v>0.5</v>
      </c>
      <c r="U66" s="33">
        <f>IF(G66='Valores mínimos'!G66,Puntaje!G66,('Valores mínimos'!G66/G66)*Puntaje!G66)</f>
        <v>1</v>
      </c>
      <c r="V66" s="33">
        <f>IF(H66='Valores mínimos'!H66,Puntaje!H66,('Valores mínimos'!H66/H66)*Puntaje!H66)</f>
        <v>4</v>
      </c>
      <c r="W66" s="33">
        <f>IF(I66='Valores mínimos'!I66,Puntaje!I66,('Valores mínimos'!I66/I66)*Puntaje!I66)</f>
        <v>0.5</v>
      </c>
      <c r="X66" s="33">
        <f>IF(J66='Valores mínimos'!J66,Puntaje!J66,('Valores mínimos'!J66/J66)*Puntaje!J66)</f>
        <v>1</v>
      </c>
      <c r="Y66" s="33">
        <f>IF(K66='Valores mínimos'!K66,Puntaje!K66,('Valores mínimos'!K66/K66)*Puntaje!K66)</f>
        <v>4</v>
      </c>
      <c r="Z66" s="33">
        <f>IF(L66='Valores mínimos'!L66,Puntaje!L66,('Valores mínimos'!L66/L66)*Puntaje!L66)</f>
        <v>0.5</v>
      </c>
      <c r="AA66" s="33">
        <f>IF(M66='Valores mínimos'!M66,Puntaje!M66,('Valores mínimos'!M66/M66)*Puntaje!M66)</f>
        <v>1</v>
      </c>
    </row>
    <row r="67" spans="1:64" s="12" customFormat="1">
      <c r="A67" s="52" t="s">
        <v>79</v>
      </c>
      <c r="B67" s="54">
        <v>600000</v>
      </c>
      <c r="C67" s="54">
        <v>2000</v>
      </c>
      <c r="D67" s="54">
        <v>50000</v>
      </c>
      <c r="E67" s="54">
        <v>950000</v>
      </c>
      <c r="F67" s="54">
        <v>3000</v>
      </c>
      <c r="G67" s="54">
        <v>50000</v>
      </c>
      <c r="H67" s="54">
        <v>1150000</v>
      </c>
      <c r="I67" s="54">
        <v>4000</v>
      </c>
      <c r="J67" s="54">
        <v>50000</v>
      </c>
      <c r="K67" s="54">
        <v>1500000</v>
      </c>
      <c r="L67" s="54">
        <v>5000</v>
      </c>
      <c r="M67" s="54">
        <v>50000</v>
      </c>
      <c r="O67" s="52" t="s">
        <v>79</v>
      </c>
      <c r="P67" s="33">
        <f>IF(B67='Valores mínimos'!B67,Puntaje!B67,('Valores mínimos'!B67/B67)*Puntaje!B67)</f>
        <v>2</v>
      </c>
      <c r="Q67" s="33">
        <f>IF(C67='Valores mínimos'!C67,Puntaje!C67,('Valores mínimos'!C67/C67)*Puntaje!C67)</f>
        <v>0.5</v>
      </c>
      <c r="R67" s="33">
        <f>IF(D67='Valores mínimos'!D67,Puntaje!D67,('Valores mínimos'!D67/D67)*Puntaje!D67)</f>
        <v>1</v>
      </c>
      <c r="S67" s="33">
        <f>IF(E67='Valores mínimos'!E67,Puntaje!E67,('Valores mínimos'!E67/E67)*Puntaje!E67)</f>
        <v>2</v>
      </c>
      <c r="T67" s="33">
        <f>IF(F67='Valores mínimos'!F67,Puntaje!F67,('Valores mínimos'!F67/F67)*Puntaje!F67)</f>
        <v>0.5</v>
      </c>
      <c r="U67" s="33">
        <f>IF(G67='Valores mínimos'!G67,Puntaje!G67,('Valores mínimos'!G67/G67)*Puntaje!G67)</f>
        <v>1</v>
      </c>
      <c r="V67" s="33">
        <f>IF(H67='Valores mínimos'!H67,Puntaje!H67,('Valores mínimos'!H67/H67)*Puntaje!H67)</f>
        <v>2</v>
      </c>
      <c r="W67" s="33">
        <f>IF(I67='Valores mínimos'!I67,Puntaje!I67,('Valores mínimos'!I67/I67)*Puntaje!I67)</f>
        <v>0.5</v>
      </c>
      <c r="X67" s="33">
        <f>IF(J67='Valores mínimos'!J67,Puntaje!J67,('Valores mínimos'!J67/J67)*Puntaje!J67)</f>
        <v>1</v>
      </c>
      <c r="Y67" s="33">
        <f>IF(K67='Valores mínimos'!K67,Puntaje!K67,('Valores mínimos'!K67/K67)*Puntaje!K67)</f>
        <v>2</v>
      </c>
      <c r="Z67" s="33">
        <f>IF(L67='Valores mínimos'!L67,Puntaje!L67,('Valores mínimos'!L67/L67)*Puntaje!L67)</f>
        <v>0.5</v>
      </c>
      <c r="AA67" s="33">
        <f>IF(M67='Valores mínimos'!M67,Puntaje!M67,('Valores mínimos'!M67/M67)*Puntaje!M67)</f>
        <v>1</v>
      </c>
    </row>
    <row r="68" spans="1:64" s="12" customFormat="1">
      <c r="A68" s="52" t="s">
        <v>80</v>
      </c>
      <c r="B68" s="54">
        <v>600000</v>
      </c>
      <c r="C68" s="54">
        <v>2000</v>
      </c>
      <c r="D68" s="54">
        <v>50000</v>
      </c>
      <c r="E68" s="54">
        <v>950000</v>
      </c>
      <c r="F68" s="54">
        <v>3000</v>
      </c>
      <c r="G68" s="54">
        <v>50000</v>
      </c>
      <c r="H68" s="54">
        <v>1150000</v>
      </c>
      <c r="I68" s="54">
        <v>4000</v>
      </c>
      <c r="J68" s="54">
        <v>50000</v>
      </c>
      <c r="K68" s="54">
        <v>1500000</v>
      </c>
      <c r="L68" s="54">
        <v>5000</v>
      </c>
      <c r="M68" s="54">
        <v>50000</v>
      </c>
      <c r="O68" s="52" t="s">
        <v>80</v>
      </c>
      <c r="P68" s="33">
        <f>IF(B68='Valores mínimos'!B68,Puntaje!B68,('Valores mínimos'!B68/B68)*Puntaje!B68)</f>
        <v>2</v>
      </c>
      <c r="Q68" s="33">
        <f>IF(C68='Valores mínimos'!C68,Puntaje!C68,('Valores mínimos'!C68/C68)*Puntaje!C68)</f>
        <v>0.5</v>
      </c>
      <c r="R68" s="33">
        <f>IF(D68='Valores mínimos'!D68,Puntaje!D68,('Valores mínimos'!D68/D68)*Puntaje!D68)</f>
        <v>1</v>
      </c>
      <c r="S68" s="33">
        <f>IF(E68='Valores mínimos'!E68,Puntaje!E68,('Valores mínimos'!E68/E68)*Puntaje!E68)</f>
        <v>2</v>
      </c>
      <c r="T68" s="33">
        <f>IF(F68='Valores mínimos'!F68,Puntaje!F68,('Valores mínimos'!F68/F68)*Puntaje!F68)</f>
        <v>0.5</v>
      </c>
      <c r="U68" s="33">
        <f>IF(G68='Valores mínimos'!G68,Puntaje!G68,('Valores mínimos'!G68/G68)*Puntaje!G68)</f>
        <v>1</v>
      </c>
      <c r="V68" s="33">
        <f>IF(H68='Valores mínimos'!H68,Puntaje!H68,('Valores mínimos'!H68/H68)*Puntaje!H68)</f>
        <v>2</v>
      </c>
      <c r="W68" s="33">
        <f>IF(I68='Valores mínimos'!I68,Puntaje!I68,('Valores mínimos'!I68/I68)*Puntaje!I68)</f>
        <v>0.5</v>
      </c>
      <c r="X68" s="33">
        <f>IF(J68='Valores mínimos'!J68,Puntaje!J68,('Valores mínimos'!J68/J68)*Puntaje!J68)</f>
        <v>1</v>
      </c>
      <c r="Y68" s="33">
        <f>IF(K68='Valores mínimos'!K68,Puntaje!K68,('Valores mínimos'!K68/K68)*Puntaje!K68)</f>
        <v>2</v>
      </c>
      <c r="Z68" s="33">
        <f>IF(L68='Valores mínimos'!L68,Puntaje!L68,('Valores mínimos'!L68/L68)*Puntaje!L68)</f>
        <v>0.5</v>
      </c>
      <c r="AA68" s="33">
        <f>IF(M68='Valores mínimos'!M68,Puntaje!M68,('Valores mínimos'!M68/M68)*Puntaje!M68)</f>
        <v>1</v>
      </c>
    </row>
    <row r="69" spans="1:64" s="12" customFormat="1" ht="24">
      <c r="A69" s="52" t="s">
        <v>81</v>
      </c>
      <c r="B69" s="54">
        <v>650000</v>
      </c>
      <c r="C69" s="54">
        <v>2000</v>
      </c>
      <c r="D69" s="54">
        <v>50000</v>
      </c>
      <c r="E69" s="54">
        <v>1050000</v>
      </c>
      <c r="F69" s="54">
        <v>3000</v>
      </c>
      <c r="G69" s="54">
        <v>50000</v>
      </c>
      <c r="H69" s="54">
        <v>1300000</v>
      </c>
      <c r="I69" s="54">
        <v>4000</v>
      </c>
      <c r="J69" s="54">
        <v>50000</v>
      </c>
      <c r="K69" s="54">
        <v>1700000</v>
      </c>
      <c r="L69" s="54">
        <v>5000</v>
      </c>
      <c r="M69" s="54">
        <v>50000</v>
      </c>
      <c r="O69" s="52" t="s">
        <v>81</v>
      </c>
      <c r="P69" s="33">
        <f>IF(B69='Valores mínimos'!B69,Puntaje!B69,('Valores mínimos'!B69/B69)*Puntaje!B69)</f>
        <v>10</v>
      </c>
      <c r="Q69" s="33">
        <f>IF(C69='Valores mínimos'!C69,Puntaje!C69,('Valores mínimos'!C69/C69)*Puntaje!C69)</f>
        <v>2.5</v>
      </c>
      <c r="R69" s="33">
        <f>IF(D69='Valores mínimos'!D69,Puntaje!D69,('Valores mínimos'!D69/D69)*Puntaje!D69)</f>
        <v>5</v>
      </c>
      <c r="S69" s="33">
        <f>IF(E69='Valores mínimos'!E69,Puntaje!E69,('Valores mínimos'!E69/E69)*Puntaje!E69)</f>
        <v>10</v>
      </c>
      <c r="T69" s="33">
        <f>IF(F69='Valores mínimos'!F69,Puntaje!F69,('Valores mínimos'!F69/F69)*Puntaje!F69)</f>
        <v>2.5</v>
      </c>
      <c r="U69" s="33">
        <f>IF(G69='Valores mínimos'!G69,Puntaje!G69,('Valores mínimos'!G69/G69)*Puntaje!G69)</f>
        <v>5</v>
      </c>
      <c r="V69" s="33">
        <f>IF(H69='Valores mínimos'!H69,Puntaje!H69,('Valores mínimos'!H69/H69)*Puntaje!H69)</f>
        <v>10</v>
      </c>
      <c r="W69" s="33">
        <f>IF(I69='Valores mínimos'!I69,Puntaje!I69,('Valores mínimos'!I69/I69)*Puntaje!I69)</f>
        <v>2.5</v>
      </c>
      <c r="X69" s="33">
        <f>IF(J69='Valores mínimos'!J69,Puntaje!J69,('Valores mínimos'!J69/J69)*Puntaje!J69)</f>
        <v>5</v>
      </c>
      <c r="Y69" s="33">
        <f>IF(K69='Valores mínimos'!K69,Puntaje!K69,('Valores mínimos'!K69/K69)*Puntaje!K69)</f>
        <v>10</v>
      </c>
      <c r="Z69" s="33">
        <f>IF(L69='Valores mínimos'!L69,Puntaje!L69,('Valores mínimos'!L69/L69)*Puntaje!L69)</f>
        <v>2.5</v>
      </c>
      <c r="AA69" s="33">
        <f>IF(M69='Valores mínimos'!M69,Puntaje!M69,('Valores mínimos'!M69/M69)*Puntaje!M69)</f>
        <v>5</v>
      </c>
    </row>
    <row r="70" spans="1:64" s="12" customFormat="1">
      <c r="A70" s="52" t="s">
        <v>82</v>
      </c>
      <c r="B70" s="54">
        <v>750000</v>
      </c>
      <c r="C70" s="54">
        <v>2000</v>
      </c>
      <c r="D70" s="54">
        <v>50000</v>
      </c>
      <c r="E70" s="54">
        <v>1250000</v>
      </c>
      <c r="F70" s="54">
        <v>3000</v>
      </c>
      <c r="G70" s="54">
        <v>50000</v>
      </c>
      <c r="H70" s="54">
        <v>1500000</v>
      </c>
      <c r="I70" s="54">
        <v>4000</v>
      </c>
      <c r="J70" s="54">
        <v>50000</v>
      </c>
      <c r="K70" s="54">
        <v>1950000</v>
      </c>
      <c r="L70" s="54">
        <v>5000</v>
      </c>
      <c r="M70" s="54">
        <v>50000</v>
      </c>
      <c r="O70" s="52" t="s">
        <v>82</v>
      </c>
      <c r="P70" s="33">
        <f>IF(B70='Valores mínimos'!B70,Puntaje!B70,('Valores mínimos'!B70/B70)*Puntaje!B70)</f>
        <v>2</v>
      </c>
      <c r="Q70" s="33">
        <f>IF(C70='Valores mínimos'!C70,Puntaje!C70,('Valores mínimos'!C70/C70)*Puntaje!C70)</f>
        <v>0.5</v>
      </c>
      <c r="R70" s="33">
        <f>IF(D70='Valores mínimos'!D70,Puntaje!D70,('Valores mínimos'!D70/D70)*Puntaje!D70)</f>
        <v>1</v>
      </c>
      <c r="S70" s="33">
        <f>IF(E70='Valores mínimos'!E70,Puntaje!E70,('Valores mínimos'!E70/E70)*Puntaje!E70)</f>
        <v>2</v>
      </c>
      <c r="T70" s="33">
        <f>IF(F70='Valores mínimos'!F70,Puntaje!F70,('Valores mínimos'!F70/F70)*Puntaje!F70)</f>
        <v>0.5</v>
      </c>
      <c r="U70" s="33">
        <f>IF(G70='Valores mínimos'!G70,Puntaje!G70,('Valores mínimos'!G70/G70)*Puntaje!G70)</f>
        <v>1</v>
      </c>
      <c r="V70" s="33">
        <f>IF(H70='Valores mínimos'!H70,Puntaje!H70,('Valores mínimos'!H70/H70)*Puntaje!H70)</f>
        <v>2</v>
      </c>
      <c r="W70" s="33">
        <f>IF(I70='Valores mínimos'!I70,Puntaje!I70,('Valores mínimos'!I70/I70)*Puntaje!I70)</f>
        <v>0.5</v>
      </c>
      <c r="X70" s="33">
        <f>IF(J70='Valores mínimos'!J70,Puntaje!J70,('Valores mínimos'!J70/J70)*Puntaje!J70)</f>
        <v>1</v>
      </c>
      <c r="Y70" s="33">
        <f>IF(K70='Valores mínimos'!K70,Puntaje!K70,('Valores mínimos'!K70/K70)*Puntaje!K70)</f>
        <v>2</v>
      </c>
      <c r="Z70" s="33">
        <f>IF(L70='Valores mínimos'!L70,Puntaje!L70,('Valores mínimos'!L70/L70)*Puntaje!L70)</f>
        <v>0.5</v>
      </c>
      <c r="AA70" s="33">
        <f>IF(M70='Valores mínimos'!M70,Puntaje!M70,('Valores mínimos'!M70/M70)*Puntaje!M70)</f>
        <v>1</v>
      </c>
    </row>
    <row r="71" spans="1:64" s="12" customFormat="1">
      <c r="A71" s="52" t="s">
        <v>83</v>
      </c>
      <c r="B71" s="54">
        <v>650000</v>
      </c>
      <c r="C71" s="54">
        <v>2000</v>
      </c>
      <c r="D71" s="54">
        <v>50000</v>
      </c>
      <c r="E71" s="54">
        <v>1050000</v>
      </c>
      <c r="F71" s="54">
        <v>3000</v>
      </c>
      <c r="G71" s="54">
        <v>50000</v>
      </c>
      <c r="H71" s="54">
        <v>1300000</v>
      </c>
      <c r="I71" s="54">
        <v>4000</v>
      </c>
      <c r="J71" s="54">
        <v>50000</v>
      </c>
      <c r="K71" s="54">
        <v>1700000</v>
      </c>
      <c r="L71" s="54">
        <v>5000</v>
      </c>
      <c r="M71" s="54">
        <v>50000</v>
      </c>
      <c r="O71" s="52" t="s">
        <v>83</v>
      </c>
      <c r="P71" s="33">
        <f>IF(B71='Valores mínimos'!B71,Puntaje!B71,('Valores mínimos'!B71/B71)*Puntaje!B71)</f>
        <v>2</v>
      </c>
      <c r="Q71" s="33">
        <f>IF(C71='Valores mínimos'!C71,Puntaje!C71,('Valores mínimos'!C71/C71)*Puntaje!C71)</f>
        <v>0.5</v>
      </c>
      <c r="R71" s="33">
        <f>IF(D71='Valores mínimos'!D71,Puntaje!D71,('Valores mínimos'!D71/D71)*Puntaje!D71)</f>
        <v>1</v>
      </c>
      <c r="S71" s="33">
        <f>IF(E71='Valores mínimos'!E71,Puntaje!E71,('Valores mínimos'!E71/E71)*Puntaje!E71)</f>
        <v>2</v>
      </c>
      <c r="T71" s="33">
        <f>IF(F71='Valores mínimos'!F71,Puntaje!F71,('Valores mínimos'!F71/F71)*Puntaje!F71)</f>
        <v>0.5</v>
      </c>
      <c r="U71" s="33">
        <f>IF(G71='Valores mínimos'!G71,Puntaje!G71,('Valores mínimos'!G71/G71)*Puntaje!G71)</f>
        <v>1</v>
      </c>
      <c r="V71" s="33">
        <f>IF(H71='Valores mínimos'!H71,Puntaje!H71,('Valores mínimos'!H71/H71)*Puntaje!H71)</f>
        <v>2</v>
      </c>
      <c r="W71" s="33">
        <f>IF(I71='Valores mínimos'!I71,Puntaje!I71,('Valores mínimos'!I71/I71)*Puntaje!I71)</f>
        <v>0.5</v>
      </c>
      <c r="X71" s="33">
        <f>IF(J71='Valores mínimos'!J71,Puntaje!J71,('Valores mínimos'!J71/J71)*Puntaje!J71)</f>
        <v>1</v>
      </c>
      <c r="Y71" s="33">
        <f>IF(K71='Valores mínimos'!K71,Puntaje!K71,('Valores mínimos'!K71/K71)*Puntaje!K71)</f>
        <v>2</v>
      </c>
      <c r="Z71" s="33">
        <f>IF(L71='Valores mínimos'!L71,Puntaje!L71,('Valores mínimos'!L71/L71)*Puntaje!L71)</f>
        <v>0.5</v>
      </c>
      <c r="AA71" s="33">
        <f>IF(M71='Valores mínimos'!M71,Puntaje!M71,('Valores mínimos'!M71/M71)*Puntaje!M71)</f>
        <v>1</v>
      </c>
    </row>
    <row r="72" spans="1:64" s="12" customFormat="1"/>
    <row r="73" spans="1:64" s="12" customFormat="1">
      <c r="A73" s="92" t="s">
        <v>84</v>
      </c>
      <c r="B73" s="93"/>
      <c r="C73" s="93"/>
      <c r="D73" s="93"/>
      <c r="E73" s="93"/>
      <c r="F73" s="93"/>
      <c r="G73" s="93"/>
      <c r="H73" s="93"/>
      <c r="I73" s="93"/>
      <c r="J73" s="93"/>
      <c r="K73" s="15"/>
      <c r="L73" s="15"/>
      <c r="M73" s="15"/>
      <c r="N73" s="15"/>
      <c r="O73" s="92" t="s">
        <v>84</v>
      </c>
      <c r="P73" s="93"/>
      <c r="Q73" s="93"/>
      <c r="R73" s="93"/>
      <c r="S73" s="93"/>
      <c r="T73" s="93"/>
      <c r="U73" s="93"/>
      <c r="V73" s="93"/>
      <c r="W73" s="93"/>
      <c r="X73" s="93"/>
      <c r="Y73" s="15"/>
      <c r="Z73" s="15"/>
      <c r="AA73" s="15"/>
    </row>
    <row r="74" spans="1:64" s="22" customFormat="1">
      <c r="A74" s="9" t="s">
        <v>19</v>
      </c>
      <c r="B74" s="83" t="s">
        <v>21</v>
      </c>
      <c r="C74" s="84"/>
      <c r="D74" s="85"/>
      <c r="E74" s="83" t="s">
        <v>22</v>
      </c>
      <c r="F74" s="84"/>
      <c r="G74" s="85"/>
      <c r="H74" s="83" t="s">
        <v>23</v>
      </c>
      <c r="I74" s="84"/>
      <c r="J74" s="85"/>
      <c r="K74" s="15"/>
      <c r="L74" s="15"/>
      <c r="M74" s="21"/>
      <c r="N74" s="21"/>
      <c r="O74" s="9" t="s">
        <v>19</v>
      </c>
      <c r="P74" s="83" t="s">
        <v>21</v>
      </c>
      <c r="Q74" s="84"/>
      <c r="R74" s="85"/>
      <c r="S74" s="83" t="s">
        <v>22</v>
      </c>
      <c r="T74" s="84"/>
      <c r="U74" s="85"/>
      <c r="V74" s="83" t="s">
        <v>23</v>
      </c>
      <c r="W74" s="84"/>
      <c r="X74" s="85"/>
      <c r="Y74" s="15"/>
      <c r="Z74" s="15"/>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row>
    <row r="75" spans="1:64" s="32" customFormat="1">
      <c r="A75" s="9" t="s">
        <v>24</v>
      </c>
      <c r="B75" s="90" t="s">
        <v>25</v>
      </c>
      <c r="C75" s="86" t="s">
        <v>85</v>
      </c>
      <c r="D75" s="88" t="s">
        <v>27</v>
      </c>
      <c r="E75" s="90" t="s">
        <v>25</v>
      </c>
      <c r="F75" s="86" t="s">
        <v>85</v>
      </c>
      <c r="G75" s="88" t="s">
        <v>27</v>
      </c>
      <c r="H75" s="90" t="s">
        <v>25</v>
      </c>
      <c r="I75" s="86" t="s">
        <v>85</v>
      </c>
      <c r="J75" s="88" t="s">
        <v>27</v>
      </c>
      <c r="K75" s="16"/>
      <c r="L75" s="12"/>
      <c r="M75" s="12"/>
      <c r="N75" s="12"/>
      <c r="O75" s="9" t="s">
        <v>24</v>
      </c>
      <c r="P75" s="90" t="s">
        <v>25</v>
      </c>
      <c r="Q75" s="86" t="s">
        <v>85</v>
      </c>
      <c r="R75" s="88" t="s">
        <v>27</v>
      </c>
      <c r="S75" s="90" t="s">
        <v>25</v>
      </c>
      <c r="T75" s="86" t="s">
        <v>85</v>
      </c>
      <c r="U75" s="88" t="s">
        <v>27</v>
      </c>
      <c r="V75" s="90" t="s">
        <v>25</v>
      </c>
      <c r="W75" s="86" t="s">
        <v>85</v>
      </c>
      <c r="X75" s="88" t="s">
        <v>27</v>
      </c>
      <c r="Y75" s="16"/>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row>
    <row r="76" spans="1:64" s="32" customFormat="1">
      <c r="A76" s="9" t="s">
        <v>28</v>
      </c>
      <c r="B76" s="91"/>
      <c r="C76" s="87"/>
      <c r="D76" s="89"/>
      <c r="E76" s="91"/>
      <c r="F76" s="87"/>
      <c r="G76" s="89"/>
      <c r="H76" s="91"/>
      <c r="I76" s="87"/>
      <c r="J76" s="89"/>
      <c r="K76" s="17"/>
      <c r="L76" s="12"/>
      <c r="M76" s="12"/>
      <c r="N76" s="12"/>
      <c r="O76" s="9" t="s">
        <v>28</v>
      </c>
      <c r="P76" s="91"/>
      <c r="Q76" s="87"/>
      <c r="R76" s="89"/>
      <c r="S76" s="91"/>
      <c r="T76" s="87"/>
      <c r="U76" s="89"/>
      <c r="V76" s="91"/>
      <c r="W76" s="87"/>
      <c r="X76" s="89"/>
      <c r="Y76" s="17"/>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row>
    <row r="77" spans="1:64" s="12" customFormat="1" ht="12.75">
      <c r="A77" s="48" t="s">
        <v>86</v>
      </c>
      <c r="B77" s="55">
        <v>7600000</v>
      </c>
      <c r="C77" s="55">
        <v>4000</v>
      </c>
      <c r="D77" s="55">
        <v>70000</v>
      </c>
      <c r="E77" s="55">
        <v>11600000</v>
      </c>
      <c r="F77" s="55">
        <v>5000</v>
      </c>
      <c r="G77" s="55">
        <v>70000</v>
      </c>
      <c r="H77" s="55">
        <v>13400000</v>
      </c>
      <c r="I77" s="55">
        <v>6000</v>
      </c>
      <c r="J77" s="55">
        <v>70000</v>
      </c>
      <c r="O77" s="48" t="s">
        <v>86</v>
      </c>
      <c r="P77" s="33">
        <f>IF(B77='Valores mínimos'!B77,Puntaje!B77,('Valores mínimos'!B77/B77)*Puntaje!B77)</f>
        <v>3.1263157894736842</v>
      </c>
      <c r="Q77" s="33">
        <f>IF(C77='Valores mínimos'!C77,Puntaje!C77,('Valores mínimos'!C77/C77)*Puntaje!C77)</f>
        <v>0.5</v>
      </c>
      <c r="R77" s="33">
        <f>IF(D77='Valores mínimos'!D77,Puntaje!D77,('Valores mínimos'!D77/D77)*Puntaje!D77)</f>
        <v>1</v>
      </c>
      <c r="S77" s="33">
        <f>IF(E77='Valores mínimos'!E77,Puntaje!E77,('Valores mínimos'!E77/E77)*Puntaje!E77)</f>
        <v>2.1393103448275861</v>
      </c>
      <c r="T77" s="33">
        <f>IF(F77='Valores mínimos'!F77,Puntaje!F77,('Valores mínimos'!F77/F77)*Puntaje!F77)</f>
        <v>0.5</v>
      </c>
      <c r="U77" s="33">
        <f>IF(G77='Valores mínimos'!G77,Puntaje!G77,('Valores mínimos'!G77/G77)*Puntaje!G77)</f>
        <v>1</v>
      </c>
      <c r="V77" s="33">
        <f>IF(H77='Valores mínimos'!H77,Puntaje!H77,('Valores mínimos'!H77/H77)*Puntaje!H77)</f>
        <v>2.0095522388059703</v>
      </c>
      <c r="W77" s="33">
        <f>IF(I77='Valores mínimos'!I77,Puntaje!I77,('Valores mínimos'!I77/I77)*Puntaje!I77)</f>
        <v>0.5</v>
      </c>
      <c r="X77" s="33">
        <f>IF(J77='Valores mínimos'!J77,Puntaje!J77,('Valores mínimos'!J77/J77)*Puntaje!J77)</f>
        <v>1</v>
      </c>
    </row>
    <row r="78" spans="1:64" s="12" customFormat="1" ht="12.75">
      <c r="A78" s="48" t="s">
        <v>87</v>
      </c>
      <c r="B78" s="55">
        <v>7200000</v>
      </c>
      <c r="C78" s="55">
        <v>4000</v>
      </c>
      <c r="D78" s="55">
        <v>70000</v>
      </c>
      <c r="E78" s="55">
        <v>11000000</v>
      </c>
      <c r="F78" s="55">
        <v>5000</v>
      </c>
      <c r="G78" s="55">
        <v>70000</v>
      </c>
      <c r="H78" s="55">
        <v>12800000</v>
      </c>
      <c r="I78" s="55">
        <v>6000</v>
      </c>
      <c r="J78" s="55">
        <v>70000</v>
      </c>
      <c r="O78" s="48" t="s">
        <v>87</v>
      </c>
      <c r="P78" s="33">
        <f>IF(B78='Valores mínimos'!B78,Puntaje!B78,('Valores mínimos'!B78/B78)*Puntaje!B78)</f>
        <v>1.65</v>
      </c>
      <c r="Q78" s="33">
        <f>IF(C78='Valores mínimos'!C78,Puntaje!C78,('Valores mínimos'!C78/C78)*Puntaje!C78)</f>
        <v>0.5</v>
      </c>
      <c r="R78" s="33">
        <f>IF(D78='Valores mínimos'!D78,Puntaje!D78,('Valores mínimos'!D78/D78)*Puntaje!D78)</f>
        <v>1</v>
      </c>
      <c r="S78" s="33">
        <f>IF(E78='Valores mínimos'!E78,Puntaje!E78,('Valores mínimos'!E78/E78)*Puntaje!E78)</f>
        <v>1.1279999999999999</v>
      </c>
      <c r="T78" s="33">
        <f>IF(F78='Valores mínimos'!F78,Puntaje!F78,('Valores mínimos'!F78/F78)*Puntaje!F78)</f>
        <v>0.5</v>
      </c>
      <c r="U78" s="33">
        <f>IF(G78='Valores mínimos'!G78,Puntaje!G78,('Valores mínimos'!G78/G78)*Puntaje!G78)</f>
        <v>1</v>
      </c>
      <c r="V78" s="33">
        <f>IF(H78='Valores mínimos'!H78,Puntaje!H78,('Valores mínimos'!H78/H78)*Puntaje!H78)</f>
        <v>1.0518749999999999</v>
      </c>
      <c r="W78" s="33">
        <f>IF(I78='Valores mínimos'!I78,Puntaje!I78,('Valores mínimos'!I78/I78)*Puntaje!I78)</f>
        <v>0.5</v>
      </c>
      <c r="X78" s="33">
        <f>IF(J78='Valores mínimos'!J78,Puntaje!J78,('Valores mínimos'!J78/J78)*Puntaje!J78)</f>
        <v>1</v>
      </c>
    </row>
    <row r="79" spans="1:64" s="12" customFormat="1" ht="12.75">
      <c r="A79" s="48" t="s">
        <v>88</v>
      </c>
      <c r="B79" s="55">
        <v>7800000</v>
      </c>
      <c r="C79" s="55">
        <v>4000</v>
      </c>
      <c r="D79" s="55">
        <v>70000</v>
      </c>
      <c r="E79" s="55">
        <v>11600000</v>
      </c>
      <c r="F79" s="55">
        <v>5000</v>
      </c>
      <c r="G79" s="55">
        <v>70000</v>
      </c>
      <c r="H79" s="55">
        <v>13400000</v>
      </c>
      <c r="I79" s="55">
        <v>6000</v>
      </c>
      <c r="J79" s="55">
        <v>70000</v>
      </c>
      <c r="O79" s="48" t="s">
        <v>88</v>
      </c>
      <c r="P79" s="33">
        <f>IF(B79='Valores mínimos'!B79,Puntaje!B79,('Valores mínimos'!B79/B79)*Puntaje!B79)</f>
        <v>3.3169230769230769</v>
      </c>
      <c r="Q79" s="33">
        <f>IF(C79='Valores mínimos'!C79,Puntaje!C79,('Valores mínimos'!C79/C79)*Puntaje!C79)</f>
        <v>0.5</v>
      </c>
      <c r="R79" s="33">
        <f>IF(D79='Valores mínimos'!D79,Puntaje!D79,('Valores mínimos'!D79/D79)*Puntaje!D79)</f>
        <v>1</v>
      </c>
      <c r="S79" s="33">
        <f>IF(E79='Valores mínimos'!E79,Puntaje!E79,('Valores mínimos'!E79/E79)*Puntaje!E79)</f>
        <v>2.3213793103448275</v>
      </c>
      <c r="T79" s="33">
        <f>IF(F79='Valores mínimos'!F79,Puntaje!F79,('Valores mínimos'!F79/F79)*Puntaje!F79)</f>
        <v>0.5</v>
      </c>
      <c r="U79" s="33">
        <f>IF(G79='Valores mínimos'!G79,Puntaje!G79,('Valores mínimos'!G79/G79)*Puntaje!G79)</f>
        <v>1</v>
      </c>
      <c r="V79" s="33">
        <f>IF(H79='Valores mínimos'!H79,Puntaje!H79,('Valores mínimos'!H79/H79)*Puntaje!H79)</f>
        <v>2.1671641791044776</v>
      </c>
      <c r="W79" s="33">
        <f>IF(I79='Valores mínimos'!I79,Puntaje!I79,('Valores mínimos'!I79/I79)*Puntaje!I79)</f>
        <v>0.5</v>
      </c>
      <c r="X79" s="33">
        <f>IF(J79='Valores mínimos'!J79,Puntaje!J79,('Valores mínimos'!J79/J79)*Puntaje!J79)</f>
        <v>1</v>
      </c>
    </row>
    <row r="80" spans="1:64" s="12" customFormat="1" ht="12.75">
      <c r="A80" s="48" t="s">
        <v>89</v>
      </c>
      <c r="B80" s="55">
        <v>7600000</v>
      </c>
      <c r="C80" s="55">
        <v>4000</v>
      </c>
      <c r="D80" s="55">
        <v>70000</v>
      </c>
      <c r="E80" s="55">
        <v>11600000</v>
      </c>
      <c r="F80" s="55">
        <v>5000</v>
      </c>
      <c r="G80" s="55">
        <v>70000</v>
      </c>
      <c r="H80" s="55">
        <v>13400000</v>
      </c>
      <c r="I80" s="55">
        <v>6000</v>
      </c>
      <c r="J80" s="55">
        <v>70000</v>
      </c>
      <c r="O80" s="48" t="s">
        <v>89</v>
      </c>
      <c r="P80" s="33">
        <f>IF(B80='Valores mínimos'!B80,Puntaje!B80,('Valores mínimos'!B80/B80)*Puntaje!B80)</f>
        <v>1.7021052631578948</v>
      </c>
      <c r="Q80" s="33">
        <f>IF(C80='Valores mínimos'!C80,Puntaje!C80,('Valores mínimos'!C80/C80)*Puntaje!C80)</f>
        <v>0.5</v>
      </c>
      <c r="R80" s="33">
        <f>IF(D80='Valores mínimos'!D80,Puntaje!D80,('Valores mínimos'!D80/D80)*Puntaje!D80)</f>
        <v>1</v>
      </c>
      <c r="S80" s="33">
        <f>IF(E80='Valores mínimos'!E80,Puntaje!E80,('Valores mínimos'!E80/E80)*Puntaje!E80)</f>
        <v>1.1606896551724137</v>
      </c>
      <c r="T80" s="33">
        <f>IF(F80='Valores mínimos'!F80,Puntaje!F80,('Valores mínimos'!F80/F80)*Puntaje!F80)</f>
        <v>0.5</v>
      </c>
      <c r="U80" s="33">
        <f>IF(G80='Valores mínimos'!G80,Puntaje!G80,('Valores mínimos'!G80/G80)*Puntaje!G80)</f>
        <v>1</v>
      </c>
      <c r="V80" s="33">
        <f>IF(H80='Valores mínimos'!H80,Puntaje!H80,('Valores mínimos'!H80/H80)*Puntaje!H80)</f>
        <v>1.0835820895522388</v>
      </c>
      <c r="W80" s="33">
        <f>IF(I80='Valores mínimos'!I80,Puntaje!I80,('Valores mínimos'!I80/I80)*Puntaje!I80)</f>
        <v>0.5</v>
      </c>
      <c r="X80" s="33">
        <f>IF(J80='Valores mínimos'!J80,Puntaje!J80,('Valores mínimos'!J80/J80)*Puntaje!J80)</f>
        <v>1</v>
      </c>
    </row>
    <row r="81" spans="1:24" s="12" customFormat="1" ht="12.75">
      <c r="A81" s="48" t="s">
        <v>90</v>
      </c>
      <c r="B81" s="55">
        <v>5000000</v>
      </c>
      <c r="C81" s="55">
        <v>4000</v>
      </c>
      <c r="D81" s="55">
        <v>70000</v>
      </c>
      <c r="E81" s="55">
        <v>9000000</v>
      </c>
      <c r="F81" s="55">
        <v>5000</v>
      </c>
      <c r="G81" s="55">
        <v>70000</v>
      </c>
      <c r="H81" s="55">
        <v>11500000</v>
      </c>
      <c r="I81" s="55">
        <v>6000</v>
      </c>
      <c r="J81" s="55">
        <v>70000</v>
      </c>
      <c r="O81" s="48" t="s">
        <v>90</v>
      </c>
      <c r="P81" s="33">
        <f>IF(B81='Valores mínimos'!B81,Puntaje!B81,('Valores mínimos'!B81/B81)*Puntaje!B81)</f>
        <v>2</v>
      </c>
      <c r="Q81" s="33">
        <f>IF(C81='Valores mínimos'!C81,Puntaje!C81,('Valores mínimos'!C81/C81)*Puntaje!C81)</f>
        <v>0.5</v>
      </c>
      <c r="R81" s="33">
        <f>IF(D81='Valores mínimos'!D81,Puntaje!D81,('Valores mínimos'!D81/D81)*Puntaje!D81)</f>
        <v>1</v>
      </c>
      <c r="S81" s="33">
        <f>IF(E81='Valores mínimos'!E81,Puntaje!E81,('Valores mínimos'!E81/E81)*Puntaje!E81)</f>
        <v>1.496</v>
      </c>
      <c r="T81" s="33">
        <f>IF(F81='Valores mínimos'!F81,Puntaje!F81,('Valores mínimos'!F81/F81)*Puntaje!F81)</f>
        <v>0.5</v>
      </c>
      <c r="U81" s="33">
        <f>IF(G81='Valores mínimos'!G81,Puntaje!G81,('Valores mínimos'!G81/G81)*Puntaje!G81)</f>
        <v>1</v>
      </c>
      <c r="V81" s="33">
        <f>IF(H81='Valores mínimos'!H81,Puntaje!H81,('Valores mínimos'!H81/H81)*Puntaje!H81)</f>
        <v>1.2626086956521738</v>
      </c>
      <c r="W81" s="33">
        <f>IF(I81='Valores mínimos'!I81,Puntaje!I81,('Valores mínimos'!I81/I81)*Puntaje!I81)</f>
        <v>0.5</v>
      </c>
      <c r="X81" s="33">
        <f>IF(J81='Valores mínimos'!J81,Puntaje!J81,('Valores mínimos'!J81/J81)*Puntaje!J81)</f>
        <v>1</v>
      </c>
    </row>
    <row r="82" spans="1:24" s="12" customFormat="1" ht="12.75">
      <c r="A82" s="48" t="s">
        <v>91</v>
      </c>
      <c r="B82" s="55">
        <v>5000000</v>
      </c>
      <c r="C82" s="55">
        <v>4000</v>
      </c>
      <c r="D82" s="55">
        <v>70000</v>
      </c>
      <c r="E82" s="55">
        <v>9000000</v>
      </c>
      <c r="F82" s="55">
        <v>5000</v>
      </c>
      <c r="G82" s="55">
        <v>70000</v>
      </c>
      <c r="H82" s="55">
        <v>11500000</v>
      </c>
      <c r="I82" s="55">
        <v>6000</v>
      </c>
      <c r="J82" s="55">
        <v>70000</v>
      </c>
      <c r="O82" s="48" t="s">
        <v>91</v>
      </c>
      <c r="P82" s="33">
        <f>IF(B82='Valores mínimos'!B82,Puntaje!B82,('Valores mínimos'!B82/B82)*Puntaje!B82)</f>
        <v>3.1680000000000001</v>
      </c>
      <c r="Q82" s="33">
        <f>IF(C82='Valores mínimos'!C82,Puntaje!C82,('Valores mínimos'!C82/C82)*Puntaje!C82)</f>
        <v>0.5</v>
      </c>
      <c r="R82" s="33">
        <f>IF(D82='Valores mínimos'!D82,Puntaje!D82,('Valores mínimos'!D82/D82)*Puntaje!D82)</f>
        <v>1</v>
      </c>
      <c r="S82" s="33">
        <f>IF(E82='Valores mínimos'!E82,Puntaje!E82,('Valores mínimos'!E82/E82)*Puntaje!E82)</f>
        <v>1.8773333333333333</v>
      </c>
      <c r="T82" s="33">
        <f>IF(F82='Valores mínimos'!F82,Puntaje!F82,('Valores mínimos'!F82/F82)*Puntaje!F82)</f>
        <v>0.5</v>
      </c>
      <c r="U82" s="33">
        <f>IF(G82='Valores mínimos'!G82,Puntaje!G82,('Valores mínimos'!G82/G82)*Puntaje!G82)</f>
        <v>1</v>
      </c>
      <c r="V82" s="33">
        <f>IF(H82='Valores mínimos'!H82,Puntaje!H82,('Valores mínimos'!H82/H82)*Puntaje!H82)</f>
        <v>1.6528695652173913</v>
      </c>
      <c r="W82" s="33">
        <f>IF(I82='Valores mínimos'!I82,Puntaje!I82,('Valores mínimos'!I82/I82)*Puntaje!I82)</f>
        <v>0.5</v>
      </c>
      <c r="X82" s="33">
        <f>IF(J82='Valores mínimos'!J82,Puntaje!J82,('Valores mínimos'!J82/J82)*Puntaje!J82)</f>
        <v>1</v>
      </c>
    </row>
    <row r="83" spans="1:24" s="12" customFormat="1" ht="12.75">
      <c r="A83" s="48" t="s">
        <v>92</v>
      </c>
      <c r="B83" s="55">
        <v>5000000</v>
      </c>
      <c r="C83" s="55">
        <v>4000</v>
      </c>
      <c r="D83" s="55">
        <v>70000</v>
      </c>
      <c r="E83" s="55">
        <v>9000000</v>
      </c>
      <c r="F83" s="55">
        <v>5000</v>
      </c>
      <c r="G83" s="55">
        <v>70000</v>
      </c>
      <c r="H83" s="55">
        <v>11500000</v>
      </c>
      <c r="I83" s="55">
        <v>6000</v>
      </c>
      <c r="J83" s="55">
        <v>70000</v>
      </c>
      <c r="O83" s="48" t="s">
        <v>92</v>
      </c>
      <c r="P83" s="33">
        <f>IF(B83='Valores mínimos'!B83,Puntaje!B83,('Valores mínimos'!B83/B83)*Puntaje!B83)</f>
        <v>7.6559999999999997</v>
      </c>
      <c r="Q83" s="33">
        <f>IF(C83='Valores mínimos'!C83,Puntaje!C83,('Valores mínimos'!C83/C83)*Puntaje!C83)</f>
        <v>2.5</v>
      </c>
      <c r="R83" s="33">
        <f>IF(D83='Valores mínimos'!D83,Puntaje!D83,('Valores mínimos'!D83/D83)*Puntaje!D83)</f>
        <v>5</v>
      </c>
      <c r="S83" s="33">
        <f>IF(E83='Valores mínimos'!E83,Puntaje!E83,('Valores mínimos'!E83/E83)*Puntaje!E83)</f>
        <v>4.5466666666666669</v>
      </c>
      <c r="T83" s="33">
        <f>IF(F83='Valores mínimos'!F83,Puntaje!F83,('Valores mínimos'!F83/F83)*Puntaje!F83)</f>
        <v>2.5</v>
      </c>
      <c r="U83" s="33">
        <f>IF(G83='Valores mínimos'!G83,Puntaje!G83,('Valores mínimos'!G83/G83)*Puntaje!G83)</f>
        <v>5</v>
      </c>
      <c r="V83" s="33">
        <f>IF(H83='Valores mínimos'!H83,Puntaje!H83,('Valores mínimos'!H83/H83)*Puntaje!H83)</f>
        <v>4.017391304347826</v>
      </c>
      <c r="W83" s="33">
        <f>IF(I83='Valores mínimos'!I83,Puntaje!I83,('Valores mínimos'!I83/I83)*Puntaje!I83)</f>
        <v>2.5</v>
      </c>
      <c r="X83" s="33">
        <f>IF(J83='Valores mínimos'!J83,Puntaje!J83,('Valores mínimos'!J83/J83)*Puntaje!J83)</f>
        <v>5</v>
      </c>
    </row>
    <row r="84" spans="1:24" s="12" customFormat="1" ht="12.75">
      <c r="A84" s="48" t="s">
        <v>93</v>
      </c>
      <c r="B84" s="55">
        <v>5000000</v>
      </c>
      <c r="C84" s="55">
        <v>4000</v>
      </c>
      <c r="D84" s="55">
        <v>70000</v>
      </c>
      <c r="E84" s="55">
        <v>9000000</v>
      </c>
      <c r="F84" s="55">
        <v>5000</v>
      </c>
      <c r="G84" s="55">
        <v>70000</v>
      </c>
      <c r="H84" s="55">
        <v>11500000</v>
      </c>
      <c r="I84" s="55">
        <v>6000</v>
      </c>
      <c r="J84" s="55">
        <v>70000</v>
      </c>
      <c r="O84" s="48" t="s">
        <v>93</v>
      </c>
      <c r="P84" s="33">
        <f>IF(B84='Valores mínimos'!B84,Puntaje!B84,('Valores mínimos'!B84/B84)*Puntaje!B84)</f>
        <v>3.4847999999999999</v>
      </c>
      <c r="Q84" s="33">
        <f>IF(C84='Valores mínimos'!C84,Puntaje!C84,('Valores mínimos'!C84/C84)*Puntaje!C84)</f>
        <v>0.5</v>
      </c>
      <c r="R84" s="33">
        <f>IF(D84='Valores mínimos'!D84,Puntaje!D84,('Valores mínimos'!D84/D84)*Puntaje!D84)</f>
        <v>1</v>
      </c>
      <c r="S84" s="33">
        <f>IF(E84='Valores mínimos'!E84,Puntaje!E84,('Valores mínimos'!E84/E84)*Puntaje!E84)</f>
        <v>2.0533333333333332</v>
      </c>
      <c r="T84" s="33">
        <f>IF(F84='Valores mínimos'!F84,Puntaje!F84,('Valores mínimos'!F84/F84)*Puntaje!F84)</f>
        <v>0.5</v>
      </c>
      <c r="U84" s="33">
        <f>IF(G84='Valores mínimos'!G84,Puntaje!G84,('Valores mínimos'!G84/G84)*Puntaje!G84)</f>
        <v>1</v>
      </c>
      <c r="V84" s="33">
        <f>IF(H84='Valores mínimos'!H84,Puntaje!H84,('Valores mínimos'!H84/H84)*Puntaje!H84)</f>
        <v>1.7906086956521738</v>
      </c>
      <c r="W84" s="33">
        <f>IF(I84='Valores mínimos'!I84,Puntaje!I84,('Valores mínimos'!I84/I84)*Puntaje!I84)</f>
        <v>0.5</v>
      </c>
      <c r="X84" s="33">
        <f>IF(J84='Valores mínimos'!J84,Puntaje!J84,('Valores mínimos'!J84/J84)*Puntaje!J84)</f>
        <v>1</v>
      </c>
    </row>
    <row r="85" spans="1:24" s="12" customFormat="1" ht="12.75">
      <c r="A85" s="48" t="s">
        <v>94</v>
      </c>
      <c r="B85" s="55">
        <v>5000000</v>
      </c>
      <c r="C85" s="55">
        <v>4000</v>
      </c>
      <c r="D85" s="55">
        <v>70000</v>
      </c>
      <c r="E85" s="55">
        <v>9000000</v>
      </c>
      <c r="F85" s="55">
        <v>5000</v>
      </c>
      <c r="G85" s="55">
        <v>70000</v>
      </c>
      <c r="H85" s="55">
        <v>11500000</v>
      </c>
      <c r="I85" s="55">
        <v>6000</v>
      </c>
      <c r="J85" s="55">
        <v>70000</v>
      </c>
      <c r="O85" s="48" t="s">
        <v>94</v>
      </c>
      <c r="P85" s="33">
        <f>IF(B85='Valores mínimos'!B85,Puntaje!B85,('Valores mínimos'!B85/B85)*Puntaje!B85)</f>
        <v>1.7423999999999999</v>
      </c>
      <c r="Q85" s="33">
        <f>IF(C85='Valores mínimos'!C85,Puntaje!C85,('Valores mínimos'!C85/C85)*Puntaje!C85)</f>
        <v>0.5</v>
      </c>
      <c r="R85" s="33">
        <f>IF(D85='Valores mínimos'!D85,Puntaje!D85,('Valores mínimos'!D85/D85)*Puntaje!D85)</f>
        <v>1</v>
      </c>
      <c r="S85" s="33">
        <f>IF(E85='Valores mínimos'!E85,Puntaje!E85,('Valores mínimos'!E85/E85)*Puntaje!E85)</f>
        <v>1.0266666666666666</v>
      </c>
      <c r="T85" s="33">
        <f>IF(F85='Valores mínimos'!F85,Puntaje!F85,('Valores mínimos'!F85/F85)*Puntaje!F85)</f>
        <v>0.5</v>
      </c>
      <c r="U85" s="33">
        <f>IF(G85='Valores mínimos'!G85,Puntaje!G85,('Valores mínimos'!G85/G85)*Puntaje!G85)</f>
        <v>1</v>
      </c>
      <c r="V85" s="33">
        <f>IF(H85='Valores mínimos'!H85,Puntaje!H85,('Valores mínimos'!H85/H85)*Puntaje!H85)</f>
        <v>0.89530434782608692</v>
      </c>
      <c r="W85" s="33">
        <f>IF(I85='Valores mínimos'!I85,Puntaje!I85,('Valores mínimos'!I85/I85)*Puntaje!I85)</f>
        <v>0.5</v>
      </c>
      <c r="X85" s="33">
        <f>IF(J85='Valores mínimos'!J85,Puntaje!J85,('Valores mínimos'!J85/J85)*Puntaje!J85)</f>
        <v>1</v>
      </c>
    </row>
    <row r="86" spans="1:24" s="12" customFormat="1" ht="12.75">
      <c r="A86" s="48" t="s">
        <v>95</v>
      </c>
      <c r="B86" s="55">
        <v>5000000</v>
      </c>
      <c r="C86" s="55">
        <v>4000</v>
      </c>
      <c r="D86" s="55">
        <v>70000</v>
      </c>
      <c r="E86" s="55">
        <v>9000000</v>
      </c>
      <c r="F86" s="55">
        <v>5000</v>
      </c>
      <c r="G86" s="55">
        <v>70000</v>
      </c>
      <c r="H86" s="55">
        <v>11500000</v>
      </c>
      <c r="I86" s="55">
        <v>6000</v>
      </c>
      <c r="J86" s="55">
        <v>70000</v>
      </c>
      <c r="O86" s="48" t="s">
        <v>95</v>
      </c>
      <c r="P86" s="33">
        <f>IF(B86='Valores mínimos'!B86,Puntaje!B86,('Valores mínimos'!B86/B86)*Puntaje!B86)</f>
        <v>1.4256</v>
      </c>
      <c r="Q86" s="33">
        <f>IF(C86='Valores mínimos'!C86,Puntaje!C86,('Valores mínimos'!C86/C86)*Puntaje!C86)</f>
        <v>0.5</v>
      </c>
      <c r="R86" s="33">
        <f>IF(D86='Valores mínimos'!D86,Puntaje!D86,('Valores mínimos'!D86/D86)*Puntaje!D86)</f>
        <v>1</v>
      </c>
      <c r="S86" s="33">
        <f>IF(E86='Valores mínimos'!E86,Puntaje!E86,('Valores mínimos'!E86/E86)*Puntaje!E86)</f>
        <v>0.88</v>
      </c>
      <c r="T86" s="33">
        <f>IF(F86='Valores mínimos'!F86,Puntaje!F86,('Valores mínimos'!F86/F86)*Puntaje!F86)</f>
        <v>0.5</v>
      </c>
      <c r="U86" s="33">
        <f>IF(G86='Valores mínimos'!G86,Puntaje!G86,('Valores mínimos'!G86/G86)*Puntaje!G86)</f>
        <v>1</v>
      </c>
      <c r="V86" s="33">
        <f>IF(H86='Valores mínimos'!H86,Puntaje!H86,('Valores mínimos'!H86/H86)*Puntaje!H86)</f>
        <v>0.78052173913043477</v>
      </c>
      <c r="W86" s="33">
        <f>IF(I86='Valores mínimos'!I86,Puntaje!I86,('Valores mínimos'!I86/I86)*Puntaje!I86)</f>
        <v>0.5</v>
      </c>
      <c r="X86" s="33">
        <f>IF(J86='Valores mínimos'!J86,Puntaje!J86,('Valores mínimos'!J86/J86)*Puntaje!J86)</f>
        <v>1</v>
      </c>
    </row>
    <row r="87" spans="1:24" s="12" customFormat="1" ht="12.75">
      <c r="A87" s="48" t="s">
        <v>96</v>
      </c>
      <c r="B87" s="55">
        <v>5000000</v>
      </c>
      <c r="C87" s="55">
        <v>4000</v>
      </c>
      <c r="D87" s="55">
        <v>70000</v>
      </c>
      <c r="E87" s="55">
        <v>9000000</v>
      </c>
      <c r="F87" s="55">
        <v>5000</v>
      </c>
      <c r="G87" s="55">
        <v>70000</v>
      </c>
      <c r="H87" s="55">
        <v>11500000</v>
      </c>
      <c r="I87" s="55">
        <v>6000</v>
      </c>
      <c r="J87" s="55">
        <v>70000</v>
      </c>
      <c r="O87" s="48" t="s">
        <v>96</v>
      </c>
      <c r="P87" s="33">
        <f>IF(B87='Valores mínimos'!B87,Puntaje!B87,('Valores mínimos'!B87/B87)*Puntaje!B87)</f>
        <v>1.7951999999999999</v>
      </c>
      <c r="Q87" s="33">
        <f>IF(C87='Valores mínimos'!C87,Puntaje!C87,('Valores mínimos'!C87/C87)*Puntaje!C87)</f>
        <v>0.5</v>
      </c>
      <c r="R87" s="33">
        <f>IF(D87='Valores mínimos'!D87,Puntaje!D87,('Valores mínimos'!D87/D87)*Puntaje!D87)</f>
        <v>1</v>
      </c>
      <c r="S87" s="33">
        <f>IF(E87='Valores mínimos'!E87,Puntaje!E87,('Valores mínimos'!E87/E87)*Puntaje!E87)</f>
        <v>1.0853333333333333</v>
      </c>
      <c r="T87" s="33">
        <f>IF(F87='Valores mínimos'!F87,Puntaje!F87,('Valores mínimos'!F87/F87)*Puntaje!F87)</f>
        <v>0.5</v>
      </c>
      <c r="U87" s="33">
        <f>IF(G87='Valores mínimos'!G87,Puntaje!G87,('Valores mínimos'!G87/G87)*Puntaje!G87)</f>
        <v>1</v>
      </c>
      <c r="V87" s="33">
        <f>IF(H87='Valores mínimos'!H87,Puntaje!H87,('Valores mínimos'!H87/H87)*Puntaje!H87)</f>
        <v>0.94121739130434778</v>
      </c>
      <c r="W87" s="33">
        <f>IF(I87='Valores mínimos'!I87,Puntaje!I87,('Valores mínimos'!I87/I87)*Puntaje!I87)</f>
        <v>0.5</v>
      </c>
      <c r="X87" s="33">
        <f>IF(J87='Valores mínimos'!J87,Puntaje!J87,('Valores mínimos'!J87/J87)*Puntaje!J87)</f>
        <v>1</v>
      </c>
    </row>
    <row r="88" spans="1:24" s="12" customFormat="1" ht="12.75">
      <c r="A88" s="48" t="s">
        <v>97</v>
      </c>
      <c r="B88" s="55">
        <v>5000000</v>
      </c>
      <c r="C88" s="55">
        <v>4000</v>
      </c>
      <c r="D88" s="55">
        <v>70000</v>
      </c>
      <c r="E88" s="55">
        <v>9000000</v>
      </c>
      <c r="F88" s="55">
        <v>5000</v>
      </c>
      <c r="G88" s="55">
        <v>70000</v>
      </c>
      <c r="H88" s="55">
        <v>11500000</v>
      </c>
      <c r="I88" s="55">
        <v>6000</v>
      </c>
      <c r="J88" s="55">
        <v>70000</v>
      </c>
      <c r="O88" s="48" t="s">
        <v>97</v>
      </c>
      <c r="P88" s="33">
        <f>IF(B88='Valores mínimos'!B88,Puntaje!B88,('Valores mínimos'!B88/B88)*Puntaje!B88)</f>
        <v>2</v>
      </c>
      <c r="Q88" s="33">
        <f>IF(C88='Valores mínimos'!C88,Puntaje!C88,('Valores mínimos'!C88/C88)*Puntaje!C88)</f>
        <v>0.5</v>
      </c>
      <c r="R88" s="33">
        <f>IF(D88='Valores mínimos'!D88,Puntaje!D88,('Valores mínimos'!D88/D88)*Puntaje!D88)</f>
        <v>1</v>
      </c>
      <c r="S88" s="33">
        <f>IF(E88='Valores mínimos'!E88,Puntaje!E88,('Valores mínimos'!E88/E88)*Puntaje!E88)</f>
        <v>1.2613333333333334</v>
      </c>
      <c r="T88" s="33">
        <f>IF(F88='Valores mínimos'!F88,Puntaje!F88,('Valores mínimos'!F88/F88)*Puntaje!F88)</f>
        <v>0.5</v>
      </c>
      <c r="U88" s="33">
        <f>IF(G88='Valores mínimos'!G88,Puntaje!G88,('Valores mínimos'!G88/G88)*Puntaje!G88)</f>
        <v>1</v>
      </c>
      <c r="V88" s="33">
        <f>IF(H88='Valores mínimos'!H88,Puntaje!H88,('Valores mínimos'!H88/H88)*Puntaje!H88)</f>
        <v>1.0789565217391304</v>
      </c>
      <c r="W88" s="33">
        <f>IF(I88='Valores mínimos'!I88,Puntaje!I88,('Valores mínimos'!I88/I88)*Puntaje!I88)</f>
        <v>0.5</v>
      </c>
      <c r="X88" s="33">
        <f>IF(J88='Valores mínimos'!J88,Puntaje!J88,('Valores mínimos'!J88/J88)*Puntaje!J88)</f>
        <v>1</v>
      </c>
    </row>
    <row r="89" spans="1:24" s="12" customFormat="1" ht="12.75">
      <c r="A89" s="48" t="s">
        <v>98</v>
      </c>
      <c r="B89" s="55">
        <v>5000000</v>
      </c>
      <c r="C89" s="55">
        <v>4000</v>
      </c>
      <c r="D89" s="55">
        <v>70000</v>
      </c>
      <c r="E89" s="55">
        <v>9000000</v>
      </c>
      <c r="F89" s="55">
        <v>5000</v>
      </c>
      <c r="G89" s="55">
        <v>70000</v>
      </c>
      <c r="H89" s="55">
        <v>11500000</v>
      </c>
      <c r="I89" s="55">
        <v>6000</v>
      </c>
      <c r="J89" s="55">
        <v>70000</v>
      </c>
      <c r="O89" s="48" t="s">
        <v>98</v>
      </c>
      <c r="P89" s="33">
        <f>IF(B89='Valores mínimos'!B89,Puntaje!B89,('Valores mínimos'!B89/B89)*Puntaje!B89)</f>
        <v>4</v>
      </c>
      <c r="Q89" s="33">
        <f>IF(C89='Valores mínimos'!C89,Puntaje!C89,('Valores mínimos'!C89/C89)*Puntaje!C89)</f>
        <v>0.5</v>
      </c>
      <c r="R89" s="33">
        <f>IF(D89='Valores mínimos'!D89,Puntaje!D89,('Valores mínimos'!D89/D89)*Puntaje!D89)</f>
        <v>1</v>
      </c>
      <c r="S89" s="33">
        <f>IF(E89='Valores mínimos'!E89,Puntaje!E89,('Valores mínimos'!E89/E89)*Puntaje!E89)</f>
        <v>2.464</v>
      </c>
      <c r="T89" s="33">
        <f>IF(F89='Valores mínimos'!F89,Puntaje!F89,('Valores mínimos'!F89/F89)*Puntaje!F89)</f>
        <v>0.5</v>
      </c>
      <c r="U89" s="33">
        <f>IF(G89='Valores mínimos'!G89,Puntaje!G89,('Valores mínimos'!G89/G89)*Puntaje!G89)</f>
        <v>1</v>
      </c>
      <c r="V89" s="33">
        <f>IF(H89='Valores mínimos'!H89,Puntaje!H89,('Valores mínimos'!H89/H89)*Puntaje!H89)</f>
        <v>2.1120000000000001</v>
      </c>
      <c r="W89" s="33">
        <f>IF(I89='Valores mínimos'!I89,Puntaje!I89,('Valores mínimos'!I89/I89)*Puntaje!I89)</f>
        <v>0.5</v>
      </c>
      <c r="X89" s="33">
        <f>IF(J89='Valores mínimos'!J89,Puntaje!J89,('Valores mínimos'!J89/J89)*Puntaje!J89)</f>
        <v>1</v>
      </c>
    </row>
    <row r="90" spans="1:24" s="12" customFormat="1" ht="12.75">
      <c r="A90" s="48" t="s">
        <v>99</v>
      </c>
      <c r="B90" s="55">
        <v>5000000</v>
      </c>
      <c r="C90" s="55">
        <v>4000</v>
      </c>
      <c r="D90" s="55">
        <v>70000</v>
      </c>
      <c r="E90" s="55">
        <v>9000000</v>
      </c>
      <c r="F90" s="55">
        <v>5000</v>
      </c>
      <c r="G90" s="55">
        <v>70000</v>
      </c>
      <c r="H90" s="55">
        <v>11500000</v>
      </c>
      <c r="I90" s="55">
        <v>6000</v>
      </c>
      <c r="J90" s="55">
        <v>70000</v>
      </c>
      <c r="O90" s="48" t="s">
        <v>99</v>
      </c>
      <c r="P90" s="33">
        <f>IF(B90='Valores mínimos'!B90,Puntaje!B90,('Valores mínimos'!B90/B90)*Puntaje!B90)</f>
        <v>1.7951999999999999</v>
      </c>
      <c r="Q90" s="33">
        <f>IF(C90='Valores mínimos'!C90,Puntaje!C90,('Valores mínimos'!C90/C90)*Puntaje!C90)</f>
        <v>0.5</v>
      </c>
      <c r="R90" s="33">
        <f>IF(D90='Valores mínimos'!D90,Puntaje!D90,('Valores mínimos'!D90/D90)*Puntaje!D90)</f>
        <v>1</v>
      </c>
      <c r="S90" s="33">
        <f>IF(E90='Valores mínimos'!E90,Puntaje!E90,('Valores mínimos'!E90/E90)*Puntaje!E90)</f>
        <v>1.056</v>
      </c>
      <c r="T90" s="33">
        <f>IF(F90='Valores mínimos'!F90,Puntaje!F90,('Valores mínimos'!F90/F90)*Puntaje!F90)</f>
        <v>0.5</v>
      </c>
      <c r="U90" s="33">
        <f>IF(G90='Valores mínimos'!G90,Puntaje!G90,('Valores mínimos'!G90/G90)*Puntaje!G90)</f>
        <v>1</v>
      </c>
      <c r="V90" s="33">
        <f>IF(H90='Valores mínimos'!H90,Puntaje!H90,('Valores mínimos'!H90/H90)*Puntaje!H90)</f>
        <v>0.91826086956521735</v>
      </c>
      <c r="W90" s="33">
        <f>IF(I90='Valores mínimos'!I90,Puntaje!I90,('Valores mínimos'!I90/I90)*Puntaje!I90)</f>
        <v>0.5</v>
      </c>
      <c r="X90" s="33">
        <f>IF(J90='Valores mínimos'!J90,Puntaje!J90,('Valores mínimos'!J90/J90)*Puntaje!J90)</f>
        <v>1</v>
      </c>
    </row>
    <row r="91" spans="1:24" s="12" customFormat="1" ht="12.75">
      <c r="A91" s="48" t="s">
        <v>100</v>
      </c>
      <c r="B91" s="55">
        <v>5000000</v>
      </c>
      <c r="C91" s="55">
        <v>4000</v>
      </c>
      <c r="D91" s="55">
        <v>70000</v>
      </c>
      <c r="E91" s="55">
        <v>9000000</v>
      </c>
      <c r="F91" s="55">
        <v>5000</v>
      </c>
      <c r="G91" s="55">
        <v>70000</v>
      </c>
      <c r="H91" s="55">
        <v>11500000</v>
      </c>
      <c r="I91" s="55">
        <v>6000</v>
      </c>
      <c r="J91" s="55">
        <v>70000</v>
      </c>
      <c r="O91" s="48" t="s">
        <v>100</v>
      </c>
      <c r="P91" s="33">
        <f>IF(B91='Valores mínimos'!B91,Puntaje!B91,('Valores mínimos'!B91/B91)*Puntaje!B91)</f>
        <v>2</v>
      </c>
      <c r="Q91" s="33">
        <f>IF(C91='Valores mínimos'!C91,Puntaje!C91,('Valores mínimos'!C91/C91)*Puntaje!C91)</f>
        <v>0.5</v>
      </c>
      <c r="R91" s="33">
        <f>IF(D91='Valores mínimos'!D91,Puntaje!D91,('Valores mínimos'!D91/D91)*Puntaje!D91)</f>
        <v>1</v>
      </c>
      <c r="S91" s="33">
        <f>IF(E91='Valores mínimos'!E91,Puntaje!E91,('Valores mínimos'!E91/E91)*Puntaje!E91)</f>
        <v>1.2613333333333334</v>
      </c>
      <c r="T91" s="33">
        <f>IF(F91='Valores mínimos'!F91,Puntaje!F91,('Valores mínimos'!F91/F91)*Puntaje!F91)</f>
        <v>0.5</v>
      </c>
      <c r="U91" s="33">
        <f>IF(G91='Valores mínimos'!G91,Puntaje!G91,('Valores mínimos'!G91/G91)*Puntaje!G91)</f>
        <v>1</v>
      </c>
      <c r="V91" s="33">
        <f>IF(H91='Valores mínimos'!H91,Puntaje!H91,('Valores mínimos'!H91/H91)*Puntaje!H91)</f>
        <v>1.0789565217391304</v>
      </c>
      <c r="W91" s="33">
        <f>IF(I91='Valores mínimos'!I91,Puntaje!I91,('Valores mínimos'!I91/I91)*Puntaje!I91)</f>
        <v>0.5</v>
      </c>
      <c r="X91" s="33">
        <f>IF(J91='Valores mínimos'!J91,Puntaje!J91,('Valores mínimos'!J91/J91)*Puntaje!J91)</f>
        <v>1</v>
      </c>
    </row>
    <row r="92" spans="1:24" s="12" customFormat="1"/>
    <row r="93" spans="1:24" s="12" customFormat="1"/>
    <row r="94" spans="1:24" s="12" customFormat="1">
      <c r="A94" s="14" t="s">
        <v>101</v>
      </c>
      <c r="B94" s="14" t="s">
        <v>102</v>
      </c>
      <c r="O94" s="14" t="s">
        <v>101</v>
      </c>
      <c r="P94" s="14" t="s">
        <v>103</v>
      </c>
    </row>
    <row r="95" spans="1:24" s="12" customFormat="1">
      <c r="A95" s="13" t="s">
        <v>23</v>
      </c>
      <c r="B95" s="56">
        <v>16</v>
      </c>
      <c r="O95" s="13" t="s">
        <v>23</v>
      </c>
      <c r="P95" s="33">
        <f>IF(B95='Valores mínimos'!B95,Puntaje!B96,(B95/'Valores mínimos'!B95)*Puntaje!B96)</f>
        <v>8.6486486486486491</v>
      </c>
    </row>
    <row r="96" spans="1:24" s="12" customFormat="1">
      <c r="A96" s="13" t="s">
        <v>22</v>
      </c>
      <c r="B96" s="56">
        <v>38</v>
      </c>
      <c r="O96" s="13" t="s">
        <v>22</v>
      </c>
      <c r="P96" s="33">
        <f>IF(B96='Valores mínimos'!B96,Puntaje!B97,(B96/'Valores mínimos'!B96)*Puntaje!B97)</f>
        <v>20</v>
      </c>
    </row>
    <row r="97" spans="1:16" s="12" customFormat="1">
      <c r="A97" s="13" t="s">
        <v>21</v>
      </c>
      <c r="B97" s="56">
        <v>89</v>
      </c>
      <c r="O97" s="13" t="s">
        <v>21</v>
      </c>
      <c r="P97" s="33">
        <f>IF(B97='Valores mínimos'!B97,Puntaje!B98,(B97/'Valores mínimos'!B97)*Puntaje!B98)</f>
        <v>20</v>
      </c>
    </row>
    <row r="98" spans="1:16" s="12" customFormat="1">
      <c r="A98" s="13" t="s">
        <v>104</v>
      </c>
      <c r="B98" s="56">
        <v>663</v>
      </c>
      <c r="O98" s="13" t="s">
        <v>104</v>
      </c>
      <c r="P98" s="33">
        <f>IF(B98='Valores mínimos'!B98,Puntaje!B98,(B98/'Valores mínimos'!B98)*Puntaje!B98)</f>
        <v>20</v>
      </c>
    </row>
    <row r="99" spans="1:16" s="11" customFormat="1"/>
    <row r="100" spans="1:16" s="11" customFormat="1"/>
    <row r="101" spans="1:16" s="11" customFormat="1"/>
    <row r="102" spans="1:16" s="11" customFormat="1"/>
    <row r="103" spans="1:16" s="11" customFormat="1"/>
    <row r="104" spans="1:16" s="11" customFormat="1"/>
    <row r="105" spans="1:16" s="11" customFormat="1"/>
    <row r="106" spans="1:16" s="11" customFormat="1"/>
    <row r="107" spans="1:16" s="11" customFormat="1"/>
    <row r="108" spans="1:16" s="11" customFormat="1"/>
    <row r="109" spans="1:16" s="11" customFormat="1"/>
    <row r="110" spans="1:16" s="11" customFormat="1"/>
    <row r="111" spans="1:16" s="11" customFormat="1"/>
    <row r="112" spans="1:16"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sheetData>
  <mergeCells count="103">
    <mergeCell ref="A7:J7"/>
    <mergeCell ref="A8:J8"/>
    <mergeCell ref="A9:M9"/>
    <mergeCell ref="B10:D10"/>
    <mergeCell ref="E10:G10"/>
    <mergeCell ref="H10:J10"/>
    <mergeCell ref="K10:M10"/>
    <mergeCell ref="A6:C6"/>
    <mergeCell ref="A1:A2"/>
    <mergeCell ref="B1:J2"/>
    <mergeCell ref="A3:C3"/>
    <mergeCell ref="B4:J4"/>
    <mergeCell ref="B5:J5"/>
    <mergeCell ref="M11:M12"/>
    <mergeCell ref="B11:B12"/>
    <mergeCell ref="C11:C12"/>
    <mergeCell ref="D11:D12"/>
    <mergeCell ref="E11:E12"/>
    <mergeCell ref="F11:F12"/>
    <mergeCell ref="G11:G12"/>
    <mergeCell ref="H11:H12"/>
    <mergeCell ref="I11:I12"/>
    <mergeCell ref="J11:J12"/>
    <mergeCell ref="K11:K12"/>
    <mergeCell ref="L11:L12"/>
    <mergeCell ref="A57:M57"/>
    <mergeCell ref="B58:D58"/>
    <mergeCell ref="E58:G58"/>
    <mergeCell ref="H58:J58"/>
    <mergeCell ref="K58:M58"/>
    <mergeCell ref="B59:B60"/>
    <mergeCell ref="C59:C60"/>
    <mergeCell ref="D59:D60"/>
    <mergeCell ref="E59:E60"/>
    <mergeCell ref="F59:F60"/>
    <mergeCell ref="G75:G76"/>
    <mergeCell ref="H75:H76"/>
    <mergeCell ref="I75:I76"/>
    <mergeCell ref="J75:J76"/>
    <mergeCell ref="M59:M60"/>
    <mergeCell ref="A73:J73"/>
    <mergeCell ref="B74:D74"/>
    <mergeCell ref="E74:G74"/>
    <mergeCell ref="H74:J74"/>
    <mergeCell ref="B75:B76"/>
    <mergeCell ref="C75:C76"/>
    <mergeCell ref="D75:D76"/>
    <mergeCell ref="E75:E76"/>
    <mergeCell ref="F75:F76"/>
    <mergeCell ref="G59:G60"/>
    <mergeCell ref="H59:H60"/>
    <mergeCell ref="I59:I60"/>
    <mergeCell ref="J59:J60"/>
    <mergeCell ref="K59:K60"/>
    <mergeCell ref="L59:L60"/>
    <mergeCell ref="W59:W60"/>
    <mergeCell ref="X59:X60"/>
    <mergeCell ref="Y59:Y60"/>
    <mergeCell ref="P59:P60"/>
    <mergeCell ref="Q59:Q60"/>
    <mergeCell ref="R59:R60"/>
    <mergeCell ref="S59:S60"/>
    <mergeCell ref="T59:T60"/>
    <mergeCell ref="AA11:AA12"/>
    <mergeCell ref="O57:AA57"/>
    <mergeCell ref="P58:R58"/>
    <mergeCell ref="S58:U58"/>
    <mergeCell ref="V58:X58"/>
    <mergeCell ref="Y58:AA58"/>
    <mergeCell ref="U11:U12"/>
    <mergeCell ref="V11:V12"/>
    <mergeCell ref="W11:W12"/>
    <mergeCell ref="X11:X12"/>
    <mergeCell ref="Y11:Y12"/>
    <mergeCell ref="P11:P12"/>
    <mergeCell ref="Q11:Q12"/>
    <mergeCell ref="R11:R12"/>
    <mergeCell ref="S11:S12"/>
    <mergeCell ref="T11:T12"/>
    <mergeCell ref="U75:U76"/>
    <mergeCell ref="V75:V76"/>
    <mergeCell ref="W75:W76"/>
    <mergeCell ref="X75:X76"/>
    <mergeCell ref="O7:Z7"/>
    <mergeCell ref="P75:P76"/>
    <mergeCell ref="Q75:Q76"/>
    <mergeCell ref="R75:R76"/>
    <mergeCell ref="S75:S76"/>
    <mergeCell ref="T75:T76"/>
    <mergeCell ref="Z59:Z60"/>
    <mergeCell ref="Z11:Z12"/>
    <mergeCell ref="O9:AA9"/>
    <mergeCell ref="P10:R10"/>
    <mergeCell ref="S10:U10"/>
    <mergeCell ref="V10:X10"/>
    <mergeCell ref="Y10:AA10"/>
    <mergeCell ref="AA59:AA60"/>
    <mergeCell ref="O73:X73"/>
    <mergeCell ref="P74:R74"/>
    <mergeCell ref="S74:U74"/>
    <mergeCell ref="V74:X74"/>
    <mergeCell ref="U59:U60"/>
    <mergeCell ref="V59:V60"/>
  </mergeCells>
  <printOptions horizont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A0833-CE9A-4483-83FA-B77937CC9BFD}">
  <dimension ref="A1:BR173"/>
  <sheetViews>
    <sheetView topLeftCell="A70" zoomScaleNormal="100" workbookViewId="0">
      <selection activeCell="B98" sqref="B98"/>
    </sheetView>
  </sheetViews>
  <sheetFormatPr defaultColWidth="11.42578125" defaultRowHeight="12"/>
  <cols>
    <col min="1" max="1" width="28.85546875" style="19" customWidth="1"/>
    <col min="2" max="2" width="10.7109375" style="19" customWidth="1"/>
    <col min="3" max="14" width="10.7109375" style="11" customWidth="1"/>
    <col min="15" max="18" width="10.7109375" style="19" customWidth="1"/>
    <col min="19" max="70" width="11.42578125" style="11"/>
    <col min="71" max="16384" width="11.42578125" style="19"/>
  </cols>
  <sheetData>
    <row r="1" spans="1:70" ht="24" customHeight="1">
      <c r="A1" s="66"/>
      <c r="B1" s="79" t="s">
        <v>106</v>
      </c>
      <c r="C1" s="79"/>
      <c r="D1" s="79"/>
      <c r="E1" s="79"/>
      <c r="F1" s="79"/>
      <c r="G1" s="79"/>
      <c r="H1" s="79"/>
      <c r="I1" s="79"/>
      <c r="J1" s="80"/>
      <c r="O1" s="11"/>
      <c r="P1" s="11"/>
      <c r="Q1" s="11"/>
      <c r="R1" s="11"/>
    </row>
    <row r="2" spans="1:70" ht="23.25" customHeight="1" thickBot="1">
      <c r="A2" s="67"/>
      <c r="B2" s="81"/>
      <c r="C2" s="81"/>
      <c r="D2" s="81"/>
      <c r="E2" s="81"/>
      <c r="F2" s="81"/>
      <c r="G2" s="81"/>
      <c r="H2" s="81"/>
      <c r="I2" s="81"/>
      <c r="J2" s="82"/>
      <c r="O2" s="11"/>
      <c r="P2" s="11"/>
      <c r="Q2" s="11"/>
      <c r="R2" s="11"/>
    </row>
    <row r="3" spans="1:70" s="11" customFormat="1" ht="4.5" customHeight="1">
      <c r="A3" s="68"/>
      <c r="B3" s="68"/>
      <c r="C3" s="68"/>
    </row>
    <row r="4" spans="1:70">
      <c r="A4" s="20" t="s">
        <v>13</v>
      </c>
      <c r="B4" s="77"/>
      <c r="C4" s="77"/>
      <c r="D4" s="77"/>
      <c r="E4" s="77"/>
      <c r="F4" s="77"/>
      <c r="G4" s="77"/>
      <c r="H4" s="77"/>
      <c r="I4" s="77"/>
      <c r="J4" s="78"/>
      <c r="O4" s="11"/>
      <c r="P4" s="11"/>
      <c r="Q4" s="11"/>
      <c r="R4" s="11"/>
    </row>
    <row r="5" spans="1:70">
      <c r="A5" s="20" t="s">
        <v>14</v>
      </c>
      <c r="B5" s="77"/>
      <c r="C5" s="77"/>
      <c r="D5" s="77"/>
      <c r="E5" s="77"/>
      <c r="F5" s="77"/>
      <c r="G5" s="77"/>
      <c r="H5" s="77"/>
      <c r="I5" s="77"/>
      <c r="J5" s="78"/>
      <c r="O5" s="11"/>
      <c r="P5" s="11"/>
      <c r="Q5" s="11"/>
      <c r="R5" s="11"/>
    </row>
    <row r="6" spans="1:70" s="11" customFormat="1" ht="3.75" customHeight="1">
      <c r="A6" s="65"/>
      <c r="B6" s="65"/>
      <c r="C6" s="65"/>
    </row>
    <row r="7" spans="1:70" ht="48.75" customHeight="1">
      <c r="A7" s="69" t="s">
        <v>16</v>
      </c>
      <c r="B7" s="70"/>
      <c r="C7" s="70"/>
      <c r="D7" s="70"/>
      <c r="E7" s="70"/>
      <c r="F7" s="70"/>
      <c r="G7" s="70"/>
      <c r="H7" s="70"/>
      <c r="I7" s="70"/>
      <c r="J7" s="71"/>
      <c r="O7" s="11"/>
      <c r="P7" s="11"/>
      <c r="Q7" s="11"/>
      <c r="R7" s="11"/>
    </row>
    <row r="8" spans="1:70" ht="3.75" customHeight="1">
      <c r="A8" s="72"/>
      <c r="B8" s="73"/>
      <c r="C8" s="73"/>
      <c r="D8" s="73"/>
      <c r="E8" s="73"/>
      <c r="F8" s="73"/>
      <c r="G8" s="73"/>
      <c r="H8" s="73"/>
      <c r="I8" s="73"/>
      <c r="J8" s="73"/>
      <c r="O8" s="11"/>
      <c r="P8" s="11"/>
      <c r="Q8" s="11"/>
      <c r="R8" s="11"/>
    </row>
    <row r="9" spans="1:70" ht="15.75" customHeight="1">
      <c r="A9" s="95" t="s">
        <v>18</v>
      </c>
      <c r="B9" s="95"/>
      <c r="C9" s="95"/>
      <c r="D9" s="95"/>
      <c r="E9" s="95"/>
      <c r="F9" s="95"/>
      <c r="G9" s="95"/>
      <c r="H9" s="95"/>
      <c r="I9" s="95"/>
      <c r="J9" s="95"/>
      <c r="K9" s="95"/>
      <c r="L9" s="95"/>
      <c r="M9" s="95"/>
      <c r="N9" s="15"/>
      <c r="O9" s="15"/>
      <c r="P9" s="15"/>
      <c r="Q9" s="15"/>
      <c r="R9" s="15"/>
    </row>
    <row r="10" spans="1:70" s="22" customFormat="1" ht="27" customHeight="1">
      <c r="A10" s="8" t="s">
        <v>19</v>
      </c>
      <c r="B10" s="83" t="s">
        <v>20</v>
      </c>
      <c r="C10" s="84"/>
      <c r="D10" s="85"/>
      <c r="E10" s="83" t="s">
        <v>21</v>
      </c>
      <c r="F10" s="84"/>
      <c r="G10" s="85"/>
      <c r="H10" s="83" t="s">
        <v>22</v>
      </c>
      <c r="I10" s="84"/>
      <c r="J10" s="85"/>
      <c r="K10" s="83" t="s">
        <v>23</v>
      </c>
      <c r="L10" s="84"/>
      <c r="M10" s="85"/>
      <c r="N10" s="15"/>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row>
    <row r="11" spans="1:70" ht="12.75" customHeight="1">
      <c r="A11" s="9" t="s">
        <v>24</v>
      </c>
      <c r="B11" s="90" t="s">
        <v>25</v>
      </c>
      <c r="C11" s="86" t="s">
        <v>26</v>
      </c>
      <c r="D11" s="88" t="s">
        <v>27</v>
      </c>
      <c r="E11" s="90" t="s">
        <v>25</v>
      </c>
      <c r="F11" s="86" t="s">
        <v>26</v>
      </c>
      <c r="G11" s="88" t="s">
        <v>27</v>
      </c>
      <c r="H11" s="90" t="s">
        <v>25</v>
      </c>
      <c r="I11" s="86" t="s">
        <v>26</v>
      </c>
      <c r="J11" s="88" t="s">
        <v>27</v>
      </c>
      <c r="K11" s="90" t="s">
        <v>25</v>
      </c>
      <c r="L11" s="86" t="s">
        <v>26</v>
      </c>
      <c r="M11" s="88" t="s">
        <v>27</v>
      </c>
      <c r="N11" s="16"/>
      <c r="O11" s="15"/>
      <c r="P11" s="15"/>
      <c r="Q11" s="16"/>
      <c r="R11" s="16"/>
    </row>
    <row r="12" spans="1:70" ht="12.75" customHeight="1">
      <c r="A12" s="9" t="s">
        <v>28</v>
      </c>
      <c r="B12" s="91"/>
      <c r="C12" s="87"/>
      <c r="D12" s="89"/>
      <c r="E12" s="91"/>
      <c r="F12" s="87"/>
      <c r="G12" s="89"/>
      <c r="H12" s="91"/>
      <c r="I12" s="87"/>
      <c r="J12" s="89"/>
      <c r="K12" s="91"/>
      <c r="L12" s="87"/>
      <c r="M12" s="89"/>
      <c r="N12" s="18"/>
      <c r="O12" s="17"/>
      <c r="P12" s="17"/>
      <c r="Q12" s="18"/>
      <c r="R12" s="18"/>
    </row>
    <row r="13" spans="1:70" s="11" customFormat="1">
      <c r="A13" s="49" t="s">
        <v>29</v>
      </c>
      <c r="B13" s="29">
        <f>MIN('Oferente 1'!B13,'Oferente 2'!B13)</f>
        <v>350000</v>
      </c>
      <c r="C13" s="29">
        <f>MIN('Oferente 1'!C13,'Oferente 2'!C13)</f>
        <v>2000</v>
      </c>
      <c r="D13" s="29">
        <f>MIN('Oferente 1'!D13,'Oferente 2'!D13)</f>
        <v>50000</v>
      </c>
      <c r="E13" s="29">
        <f>MIN('Oferente 1'!E13,'Oferente 2'!E13)</f>
        <v>650000</v>
      </c>
      <c r="F13" s="29">
        <f>MIN('Oferente 1'!F13,'Oferente 2'!F13)</f>
        <v>3000</v>
      </c>
      <c r="G13" s="29">
        <f>MIN('Oferente 1'!G13,'Oferente 2'!G13)</f>
        <v>50000</v>
      </c>
      <c r="H13" s="29">
        <f>MIN('Oferente 1'!H13,'Oferente 2'!H13)</f>
        <v>726000</v>
      </c>
      <c r="I13" s="29">
        <f>MIN('Oferente 1'!I13,'Oferente 2'!I13)</f>
        <v>4000</v>
      </c>
      <c r="J13" s="29">
        <f>MIN('Oferente 1'!J13,'Oferente 2'!J13)</f>
        <v>50000</v>
      </c>
      <c r="K13" s="29">
        <f>MIN('Oferente 1'!K13,'Oferente 2'!K13)</f>
        <v>792000</v>
      </c>
      <c r="L13" s="29">
        <f>MIN('Oferente 1'!L13,'Oferente 2'!L13)</f>
        <v>5000</v>
      </c>
      <c r="M13" s="29">
        <f>MIN('Oferente 1'!M13,'Oferente 2'!M13)</f>
        <v>50000</v>
      </c>
      <c r="N13" s="23"/>
      <c r="O13" s="23"/>
      <c r="P13" s="23"/>
      <c r="Q13" s="23"/>
      <c r="R13" s="23"/>
    </row>
    <row r="14" spans="1:70" s="11" customFormat="1">
      <c r="A14" s="49" t="s">
        <v>30</v>
      </c>
      <c r="B14" s="29">
        <f>MIN('Oferente 1'!B14,'Oferente 2'!B14)</f>
        <v>350000</v>
      </c>
      <c r="C14" s="29">
        <f>MIN('Oferente 1'!C14,'Oferente 2'!C14)</f>
        <v>2000</v>
      </c>
      <c r="D14" s="29">
        <f>MIN('Oferente 1'!D14,'Oferente 2'!D14)</f>
        <v>50000</v>
      </c>
      <c r="E14" s="29">
        <f>MIN('Oferente 1'!E14,'Oferente 2'!E14)</f>
        <v>528000</v>
      </c>
      <c r="F14" s="29">
        <f>MIN('Oferente 1'!F14,'Oferente 2'!F14)</f>
        <v>3000</v>
      </c>
      <c r="G14" s="29">
        <f>MIN('Oferente 1'!G14,'Oferente 2'!G14)</f>
        <v>50000</v>
      </c>
      <c r="H14" s="29">
        <f>MIN('Oferente 1'!H14,'Oferente 2'!H14)</f>
        <v>594000</v>
      </c>
      <c r="I14" s="29">
        <f>MIN('Oferente 1'!I14,'Oferente 2'!I14)</f>
        <v>4000</v>
      </c>
      <c r="J14" s="29">
        <f>MIN('Oferente 1'!J14,'Oferente 2'!J14)</f>
        <v>50000</v>
      </c>
      <c r="K14" s="29">
        <f>MIN('Oferente 1'!K14,'Oferente 2'!K14)</f>
        <v>660000</v>
      </c>
      <c r="L14" s="29">
        <f>MIN('Oferente 1'!L14,'Oferente 2'!L14)</f>
        <v>5000</v>
      </c>
      <c r="M14" s="29">
        <f>MIN('Oferente 1'!M14,'Oferente 2'!M14)</f>
        <v>50000</v>
      </c>
      <c r="N14" s="23"/>
      <c r="O14" s="24"/>
      <c r="P14" s="23"/>
      <c r="Q14" s="24"/>
      <c r="R14" s="23"/>
    </row>
    <row r="15" spans="1:70" s="11" customFormat="1">
      <c r="A15" s="49" t="s">
        <v>31</v>
      </c>
      <c r="B15" s="29">
        <f>MIN('Oferente 1'!B15,'Oferente 2'!B15)</f>
        <v>350000</v>
      </c>
      <c r="C15" s="29">
        <f>MIN('Oferente 1'!C15,'Oferente 2'!C15)</f>
        <v>2000</v>
      </c>
      <c r="D15" s="29">
        <f>MIN('Oferente 1'!D15,'Oferente 2'!D15)</f>
        <v>50000</v>
      </c>
      <c r="E15" s="29">
        <f>MIN('Oferente 1'!E15,'Oferente 2'!E15)</f>
        <v>650000</v>
      </c>
      <c r="F15" s="29">
        <f>MIN('Oferente 1'!F15,'Oferente 2'!F15)</f>
        <v>3000</v>
      </c>
      <c r="G15" s="29">
        <f>MIN('Oferente 1'!G15,'Oferente 2'!G15)</f>
        <v>50000</v>
      </c>
      <c r="H15" s="29">
        <f>MIN('Oferente 1'!H15,'Oferente 2'!H15)</f>
        <v>726000</v>
      </c>
      <c r="I15" s="29">
        <f>MIN('Oferente 1'!I15,'Oferente 2'!I15)</f>
        <v>4000</v>
      </c>
      <c r="J15" s="29">
        <f>MIN('Oferente 1'!J15,'Oferente 2'!J15)</f>
        <v>50000</v>
      </c>
      <c r="K15" s="29">
        <f>MIN('Oferente 1'!K15,'Oferente 2'!K15)</f>
        <v>792000</v>
      </c>
      <c r="L15" s="29">
        <f>MIN('Oferente 1'!L15,'Oferente 2'!L15)</f>
        <v>5000</v>
      </c>
      <c r="M15" s="29">
        <f>MIN('Oferente 1'!M15,'Oferente 2'!M15)</f>
        <v>50000</v>
      </c>
      <c r="N15" s="23"/>
      <c r="O15" s="23"/>
      <c r="P15" s="23"/>
      <c r="Q15" s="23"/>
      <c r="R15" s="23"/>
    </row>
    <row r="16" spans="1:70" s="11" customFormat="1">
      <c r="A16" s="49" t="s">
        <v>32</v>
      </c>
      <c r="B16" s="29">
        <f>MIN('Oferente 1'!B16,'Oferente 2'!B16)</f>
        <v>350000</v>
      </c>
      <c r="C16" s="29">
        <f>MIN('Oferente 1'!C16,'Oferente 2'!C16)</f>
        <v>2000</v>
      </c>
      <c r="D16" s="29">
        <f>MIN('Oferente 1'!D16,'Oferente 2'!D16)</f>
        <v>50000</v>
      </c>
      <c r="E16" s="29">
        <f>MIN('Oferente 1'!E16,'Oferente 2'!E16)</f>
        <v>650000</v>
      </c>
      <c r="F16" s="29">
        <f>MIN('Oferente 1'!F16,'Oferente 2'!F16)</f>
        <v>3000</v>
      </c>
      <c r="G16" s="29">
        <f>MIN('Oferente 1'!G16,'Oferente 2'!G16)</f>
        <v>50000</v>
      </c>
      <c r="H16" s="29">
        <f>MIN('Oferente 1'!H16,'Oferente 2'!H16)</f>
        <v>726000</v>
      </c>
      <c r="I16" s="29">
        <f>MIN('Oferente 1'!I16,'Oferente 2'!I16)</f>
        <v>4000</v>
      </c>
      <c r="J16" s="29">
        <f>MIN('Oferente 1'!J16,'Oferente 2'!J16)</f>
        <v>50000</v>
      </c>
      <c r="K16" s="29">
        <f>MIN('Oferente 1'!K16,'Oferente 2'!K16)</f>
        <v>792000</v>
      </c>
      <c r="L16" s="29">
        <f>MIN('Oferente 1'!L16,'Oferente 2'!L16)</f>
        <v>5000</v>
      </c>
      <c r="M16" s="29">
        <f>MIN('Oferente 1'!M16,'Oferente 2'!M16)</f>
        <v>50000</v>
      </c>
      <c r="N16" s="23"/>
      <c r="O16" s="23"/>
      <c r="P16" s="23"/>
      <c r="Q16" s="23"/>
      <c r="R16" s="23"/>
    </row>
    <row r="17" spans="1:18" s="11" customFormat="1">
      <c r="A17" s="49" t="s">
        <v>33</v>
      </c>
      <c r="B17" s="29">
        <f>MIN('Oferente 1'!B17,'Oferente 2'!B17)</f>
        <v>350000</v>
      </c>
      <c r="C17" s="29">
        <f>MIN('Oferente 1'!C17,'Oferente 2'!C17)</f>
        <v>2000</v>
      </c>
      <c r="D17" s="29">
        <f>MIN('Oferente 1'!D17,'Oferente 2'!D17)</f>
        <v>50000</v>
      </c>
      <c r="E17" s="29">
        <f>MIN('Oferente 1'!E17,'Oferente 2'!E17)</f>
        <v>650000</v>
      </c>
      <c r="F17" s="29">
        <f>MIN('Oferente 1'!F17,'Oferente 2'!F17)</f>
        <v>3000</v>
      </c>
      <c r="G17" s="29">
        <f>MIN('Oferente 1'!G17,'Oferente 2'!G17)</f>
        <v>50000</v>
      </c>
      <c r="H17" s="29">
        <f>MIN('Oferente 1'!H17,'Oferente 2'!H17)</f>
        <v>726000</v>
      </c>
      <c r="I17" s="29">
        <f>MIN('Oferente 1'!I17,'Oferente 2'!I17)</f>
        <v>4000</v>
      </c>
      <c r="J17" s="29">
        <f>MIN('Oferente 1'!J17,'Oferente 2'!J17)</f>
        <v>50000</v>
      </c>
      <c r="K17" s="29">
        <f>MIN('Oferente 1'!K17,'Oferente 2'!K17)</f>
        <v>792000</v>
      </c>
      <c r="L17" s="29">
        <f>MIN('Oferente 1'!L17,'Oferente 2'!L17)</f>
        <v>5000</v>
      </c>
      <c r="M17" s="29">
        <f>MIN('Oferente 1'!M17,'Oferente 2'!M17)</f>
        <v>50000</v>
      </c>
      <c r="N17" s="23"/>
      <c r="O17" s="23"/>
      <c r="P17" s="23"/>
      <c r="Q17" s="23"/>
      <c r="R17" s="23"/>
    </row>
    <row r="18" spans="1:18" s="11" customFormat="1">
      <c r="A18" s="49" t="s">
        <v>34</v>
      </c>
      <c r="B18" s="29">
        <f>MIN('Oferente 1'!B18,'Oferente 2'!B18)</f>
        <v>350000</v>
      </c>
      <c r="C18" s="29">
        <f>MIN('Oferente 1'!C18,'Oferente 2'!C18)</f>
        <v>2000</v>
      </c>
      <c r="D18" s="29">
        <f>MIN('Oferente 1'!D18,'Oferente 2'!D18)</f>
        <v>50000</v>
      </c>
      <c r="E18" s="29">
        <f>MIN('Oferente 1'!E18,'Oferente 2'!E18)</f>
        <v>554400</v>
      </c>
      <c r="F18" s="29">
        <f>MIN('Oferente 1'!F18,'Oferente 2'!F18)</f>
        <v>3000</v>
      </c>
      <c r="G18" s="29">
        <f>MIN('Oferente 1'!G18,'Oferente 2'!G18)</f>
        <v>50000</v>
      </c>
      <c r="H18" s="29">
        <f>MIN('Oferente 1'!H18,'Oferente 2'!H18)</f>
        <v>633600</v>
      </c>
      <c r="I18" s="29">
        <f>MIN('Oferente 1'!I18,'Oferente 2'!I18)</f>
        <v>4000</v>
      </c>
      <c r="J18" s="29">
        <f>MIN('Oferente 1'!J18,'Oferente 2'!J18)</f>
        <v>50000</v>
      </c>
      <c r="K18" s="29">
        <f>MIN('Oferente 1'!K18,'Oferente 2'!K18)</f>
        <v>699600</v>
      </c>
      <c r="L18" s="29">
        <f>MIN('Oferente 1'!L18,'Oferente 2'!L18)</f>
        <v>5000</v>
      </c>
      <c r="M18" s="29">
        <f>MIN('Oferente 1'!M18,'Oferente 2'!M18)</f>
        <v>50000</v>
      </c>
      <c r="N18" s="23"/>
      <c r="O18" s="23"/>
      <c r="P18" s="23"/>
      <c r="Q18" s="23"/>
      <c r="R18" s="23"/>
    </row>
    <row r="19" spans="1:18" s="11" customFormat="1">
      <c r="A19" s="49" t="s">
        <v>35</v>
      </c>
      <c r="B19" s="29">
        <f>MIN('Oferente 1'!B19,'Oferente 2'!B19)</f>
        <v>350000</v>
      </c>
      <c r="C19" s="29">
        <f>MIN('Oferente 1'!C19,'Oferente 2'!C19)</f>
        <v>2000</v>
      </c>
      <c r="D19" s="29">
        <f>MIN('Oferente 1'!D19,'Oferente 2'!D19)</f>
        <v>50000</v>
      </c>
      <c r="E19" s="29">
        <f>MIN('Oferente 1'!E19,'Oferente 2'!E19)</f>
        <v>650000</v>
      </c>
      <c r="F19" s="29">
        <f>MIN('Oferente 1'!F19,'Oferente 2'!F19)</f>
        <v>3000</v>
      </c>
      <c r="G19" s="29">
        <f>MIN('Oferente 1'!G19,'Oferente 2'!G19)</f>
        <v>50000</v>
      </c>
      <c r="H19" s="29">
        <f>MIN('Oferente 1'!H19,'Oferente 2'!H19)</f>
        <v>726000</v>
      </c>
      <c r="I19" s="29">
        <f>MIN('Oferente 1'!I19,'Oferente 2'!I19)</f>
        <v>4000</v>
      </c>
      <c r="J19" s="29">
        <f>MIN('Oferente 1'!J19,'Oferente 2'!J19)</f>
        <v>50000</v>
      </c>
      <c r="K19" s="29">
        <f>MIN('Oferente 1'!K19,'Oferente 2'!K19)</f>
        <v>792000</v>
      </c>
      <c r="L19" s="29">
        <f>MIN('Oferente 1'!L19,'Oferente 2'!L19)</f>
        <v>5000</v>
      </c>
      <c r="M19" s="29">
        <f>MIN('Oferente 1'!M19,'Oferente 2'!M19)</f>
        <v>50000</v>
      </c>
      <c r="N19" s="23"/>
      <c r="O19" s="23"/>
      <c r="P19" s="23"/>
      <c r="Q19" s="23"/>
      <c r="R19" s="23"/>
    </row>
    <row r="20" spans="1:18" s="11" customFormat="1">
      <c r="A20" s="49" t="s">
        <v>36</v>
      </c>
      <c r="B20" s="29">
        <f>MIN('Oferente 1'!B20,'Oferente 2'!B20)</f>
        <v>350000</v>
      </c>
      <c r="C20" s="29">
        <f>MIN('Oferente 1'!C20,'Oferente 2'!C20)</f>
        <v>2000</v>
      </c>
      <c r="D20" s="29">
        <f>MIN('Oferente 1'!D20,'Oferente 2'!D20)</f>
        <v>50000</v>
      </c>
      <c r="E20" s="29">
        <f>MIN('Oferente 1'!E20,'Oferente 2'!E20)</f>
        <v>650000</v>
      </c>
      <c r="F20" s="29">
        <f>MIN('Oferente 1'!F20,'Oferente 2'!F20)</f>
        <v>3000</v>
      </c>
      <c r="G20" s="29">
        <f>MIN('Oferente 1'!G20,'Oferente 2'!G20)</f>
        <v>50000</v>
      </c>
      <c r="H20" s="29">
        <f>MIN('Oferente 1'!H20,'Oferente 2'!H20)</f>
        <v>900000</v>
      </c>
      <c r="I20" s="29">
        <f>MIN('Oferente 1'!I20,'Oferente 2'!I20)</f>
        <v>4000</v>
      </c>
      <c r="J20" s="29">
        <f>MIN('Oferente 1'!J20,'Oferente 2'!J20)</f>
        <v>50000</v>
      </c>
      <c r="K20" s="29">
        <f>MIN('Oferente 1'!K20,'Oferente 2'!K20)</f>
        <v>1200000</v>
      </c>
      <c r="L20" s="29">
        <f>MIN('Oferente 1'!L20,'Oferente 2'!L20)</f>
        <v>5000</v>
      </c>
      <c r="M20" s="29">
        <f>MIN('Oferente 1'!M20,'Oferente 2'!M20)</f>
        <v>50000</v>
      </c>
      <c r="N20" s="23"/>
      <c r="O20" s="23"/>
      <c r="P20" s="23"/>
      <c r="Q20" s="23"/>
      <c r="R20" s="23"/>
    </row>
    <row r="21" spans="1:18" s="11" customFormat="1">
      <c r="A21" s="50" t="s">
        <v>37</v>
      </c>
      <c r="B21" s="29">
        <f>MIN('Oferente 1'!B21,'Oferente 2'!B21)</f>
        <v>350000</v>
      </c>
      <c r="C21" s="29">
        <f>MIN('Oferente 1'!C21,'Oferente 2'!C21)</f>
        <v>2000</v>
      </c>
      <c r="D21" s="29">
        <f>MIN('Oferente 1'!D21,'Oferente 2'!D21)</f>
        <v>50000</v>
      </c>
      <c r="E21" s="29">
        <f>MIN('Oferente 1'!E21,'Oferente 2'!E21)</f>
        <v>650000</v>
      </c>
      <c r="F21" s="29">
        <f>MIN('Oferente 1'!F21,'Oferente 2'!F21)</f>
        <v>3000</v>
      </c>
      <c r="G21" s="29">
        <f>MIN('Oferente 1'!G21,'Oferente 2'!G21)</f>
        <v>50000</v>
      </c>
      <c r="H21" s="29">
        <f>MIN('Oferente 1'!H21,'Oferente 2'!H21)</f>
        <v>726000</v>
      </c>
      <c r="I21" s="29">
        <f>MIN('Oferente 1'!I21,'Oferente 2'!I21)</f>
        <v>4000</v>
      </c>
      <c r="J21" s="29">
        <f>MIN('Oferente 1'!J21,'Oferente 2'!J21)</f>
        <v>50000</v>
      </c>
      <c r="K21" s="29">
        <f>MIN('Oferente 1'!K21,'Oferente 2'!K21)</f>
        <v>792000</v>
      </c>
      <c r="L21" s="29">
        <f>MIN('Oferente 1'!L21,'Oferente 2'!L21)</f>
        <v>5000</v>
      </c>
      <c r="M21" s="29">
        <f>MIN('Oferente 1'!M21,'Oferente 2'!M21)</f>
        <v>50000</v>
      </c>
      <c r="N21" s="23"/>
      <c r="O21" s="23"/>
      <c r="P21" s="23"/>
      <c r="Q21" s="23"/>
      <c r="R21" s="23"/>
    </row>
    <row r="22" spans="1:18" s="11" customFormat="1">
      <c r="A22" s="49" t="s">
        <v>38</v>
      </c>
      <c r="B22" s="29">
        <f>MIN('Oferente 1'!B22,'Oferente 2'!B22)</f>
        <v>350000</v>
      </c>
      <c r="C22" s="29">
        <f>MIN('Oferente 1'!C22,'Oferente 2'!C22)</f>
        <v>2000</v>
      </c>
      <c r="D22" s="29">
        <f>MIN('Oferente 1'!D22,'Oferente 2'!D22)</f>
        <v>50000</v>
      </c>
      <c r="E22" s="29">
        <f>MIN('Oferente 1'!E22,'Oferente 2'!E22)</f>
        <v>650000</v>
      </c>
      <c r="F22" s="29">
        <f>MIN('Oferente 1'!F22,'Oferente 2'!F22)</f>
        <v>3000</v>
      </c>
      <c r="G22" s="29">
        <f>MIN('Oferente 1'!G22,'Oferente 2'!G22)</f>
        <v>50000</v>
      </c>
      <c r="H22" s="29">
        <f>MIN('Oferente 1'!H22,'Oferente 2'!H22)</f>
        <v>726000</v>
      </c>
      <c r="I22" s="29">
        <f>MIN('Oferente 1'!I22,'Oferente 2'!I22)</f>
        <v>4000</v>
      </c>
      <c r="J22" s="29">
        <f>MIN('Oferente 1'!J22,'Oferente 2'!J22)</f>
        <v>50000</v>
      </c>
      <c r="K22" s="29">
        <f>MIN('Oferente 1'!K22,'Oferente 2'!K22)</f>
        <v>792000</v>
      </c>
      <c r="L22" s="29">
        <f>MIN('Oferente 1'!L22,'Oferente 2'!L22)</f>
        <v>5000</v>
      </c>
      <c r="M22" s="29">
        <f>MIN('Oferente 1'!M22,'Oferente 2'!M22)</f>
        <v>50000</v>
      </c>
      <c r="N22" s="23"/>
      <c r="O22" s="23"/>
      <c r="P22" s="23"/>
      <c r="Q22" s="23"/>
      <c r="R22" s="23"/>
    </row>
    <row r="23" spans="1:18" s="11" customFormat="1">
      <c r="A23" s="49" t="s">
        <v>39</v>
      </c>
      <c r="B23" s="29">
        <f>MIN('Oferente 1'!B23,'Oferente 2'!B23)</f>
        <v>700000</v>
      </c>
      <c r="C23" s="29">
        <f>MIN('Oferente 1'!C23,'Oferente 2'!C23)</f>
        <v>2000</v>
      </c>
      <c r="D23" s="29">
        <f>MIN('Oferente 1'!D23,'Oferente 2'!D23)</f>
        <v>50000</v>
      </c>
      <c r="E23" s="29">
        <f>MIN('Oferente 1'!E23,'Oferente 2'!E23)</f>
        <v>1188000</v>
      </c>
      <c r="F23" s="29">
        <f>MIN('Oferente 1'!F23,'Oferente 2'!F23)</f>
        <v>3000</v>
      </c>
      <c r="G23" s="29">
        <f>MIN('Oferente 1'!G23,'Oferente 2'!G23)</f>
        <v>50000</v>
      </c>
      <c r="H23" s="29">
        <f>MIN('Oferente 1'!H23,'Oferente 2'!H23)</f>
        <v>1320000</v>
      </c>
      <c r="I23" s="29">
        <f>MIN('Oferente 1'!I23,'Oferente 2'!I23)</f>
        <v>4000</v>
      </c>
      <c r="J23" s="29">
        <f>MIN('Oferente 1'!J23,'Oferente 2'!J23)</f>
        <v>50000</v>
      </c>
      <c r="K23" s="29">
        <f>MIN('Oferente 1'!K23,'Oferente 2'!K23)</f>
        <v>1716000</v>
      </c>
      <c r="L23" s="29">
        <f>MIN('Oferente 1'!L23,'Oferente 2'!L23)</f>
        <v>5000</v>
      </c>
      <c r="M23" s="29">
        <f>MIN('Oferente 1'!M23,'Oferente 2'!M23)</f>
        <v>50000</v>
      </c>
      <c r="N23" s="23"/>
      <c r="O23" s="23"/>
      <c r="P23" s="23"/>
      <c r="Q23" s="23"/>
      <c r="R23" s="23"/>
    </row>
    <row r="24" spans="1:18" s="11" customFormat="1" ht="24">
      <c r="A24" s="51" t="s">
        <v>40</v>
      </c>
      <c r="B24" s="29">
        <f>MIN('Oferente 1'!B24,'Oferente 2'!B24)</f>
        <v>528000</v>
      </c>
      <c r="C24" s="29">
        <f>MIN('Oferente 1'!C24,'Oferente 2'!C24)</f>
        <v>2000</v>
      </c>
      <c r="D24" s="29">
        <f>MIN('Oferente 1'!D24,'Oferente 2'!D24)</f>
        <v>50000</v>
      </c>
      <c r="E24" s="29">
        <f>MIN('Oferente 1'!E24,'Oferente 2'!E24)</f>
        <v>660000</v>
      </c>
      <c r="F24" s="29">
        <f>MIN('Oferente 1'!F24,'Oferente 2'!F24)</f>
        <v>3000</v>
      </c>
      <c r="G24" s="29">
        <f>MIN('Oferente 1'!G24,'Oferente 2'!G24)</f>
        <v>50000</v>
      </c>
      <c r="H24" s="29">
        <f>MIN('Oferente 1'!H24,'Oferente 2'!H24)</f>
        <v>726000</v>
      </c>
      <c r="I24" s="29">
        <f>MIN('Oferente 1'!I24,'Oferente 2'!I24)</f>
        <v>4000</v>
      </c>
      <c r="J24" s="29">
        <f>MIN('Oferente 1'!J24,'Oferente 2'!J24)</f>
        <v>50000</v>
      </c>
      <c r="K24" s="29">
        <f>MIN('Oferente 1'!K24,'Oferente 2'!K24)</f>
        <v>792000</v>
      </c>
      <c r="L24" s="29">
        <f>MIN('Oferente 1'!L24,'Oferente 2'!L24)</f>
        <v>5000</v>
      </c>
      <c r="M24" s="29">
        <f>MIN('Oferente 1'!M24,'Oferente 2'!M24)</f>
        <v>50000</v>
      </c>
      <c r="N24" s="23"/>
      <c r="O24" s="23"/>
      <c r="P24" s="23"/>
      <c r="Q24" s="23"/>
      <c r="R24" s="23"/>
    </row>
    <row r="25" spans="1:18" s="11" customFormat="1">
      <c r="A25" s="49" t="s">
        <v>41</v>
      </c>
      <c r="B25" s="29">
        <f>MIN('Oferente 1'!B25,'Oferente 2'!B25)</f>
        <v>528000</v>
      </c>
      <c r="C25" s="29">
        <f>MIN('Oferente 1'!C25,'Oferente 2'!C25)</f>
        <v>2000</v>
      </c>
      <c r="D25" s="29">
        <f>MIN('Oferente 1'!D25,'Oferente 2'!D25)</f>
        <v>50000</v>
      </c>
      <c r="E25" s="29">
        <f>MIN('Oferente 1'!E25,'Oferente 2'!E25)</f>
        <v>660000</v>
      </c>
      <c r="F25" s="29">
        <f>MIN('Oferente 1'!F25,'Oferente 2'!F25)</f>
        <v>3000</v>
      </c>
      <c r="G25" s="29">
        <f>MIN('Oferente 1'!G25,'Oferente 2'!G25)</f>
        <v>50000</v>
      </c>
      <c r="H25" s="29">
        <f>MIN('Oferente 1'!H25,'Oferente 2'!H25)</f>
        <v>726000</v>
      </c>
      <c r="I25" s="29">
        <f>MIN('Oferente 1'!I25,'Oferente 2'!I25)</f>
        <v>4000</v>
      </c>
      <c r="J25" s="29">
        <f>MIN('Oferente 1'!J25,'Oferente 2'!J25)</f>
        <v>50000</v>
      </c>
      <c r="K25" s="29">
        <f>MIN('Oferente 1'!K25,'Oferente 2'!K25)</f>
        <v>792000</v>
      </c>
      <c r="L25" s="29">
        <f>MIN('Oferente 1'!L25,'Oferente 2'!L25)</f>
        <v>5000</v>
      </c>
      <c r="M25" s="29">
        <f>MIN('Oferente 1'!M25,'Oferente 2'!M25)</f>
        <v>50000</v>
      </c>
      <c r="N25" s="23"/>
      <c r="O25" s="23"/>
      <c r="P25" s="23"/>
      <c r="Q25" s="23"/>
      <c r="R25" s="23"/>
    </row>
    <row r="26" spans="1:18" s="11" customFormat="1">
      <c r="A26" s="49" t="s">
        <v>42</v>
      </c>
      <c r="B26" s="29">
        <f>MIN('Oferente 1'!B26,'Oferente 2'!B26)</f>
        <v>528000</v>
      </c>
      <c r="C26" s="29">
        <f>MIN('Oferente 1'!C26,'Oferente 2'!C26)</f>
        <v>2000</v>
      </c>
      <c r="D26" s="29">
        <f>MIN('Oferente 1'!D26,'Oferente 2'!D26)</f>
        <v>50000</v>
      </c>
      <c r="E26" s="29">
        <f>MIN('Oferente 1'!E26,'Oferente 2'!E26)</f>
        <v>660000</v>
      </c>
      <c r="F26" s="29">
        <f>MIN('Oferente 1'!F26,'Oferente 2'!F26)</f>
        <v>3000</v>
      </c>
      <c r="G26" s="29">
        <f>MIN('Oferente 1'!G26,'Oferente 2'!G26)</f>
        <v>50000</v>
      </c>
      <c r="H26" s="29">
        <f>MIN('Oferente 1'!H26,'Oferente 2'!H26)</f>
        <v>726000</v>
      </c>
      <c r="I26" s="29">
        <f>MIN('Oferente 1'!I26,'Oferente 2'!I26)</f>
        <v>4000</v>
      </c>
      <c r="J26" s="29">
        <f>MIN('Oferente 1'!J26,'Oferente 2'!J26)</f>
        <v>50000</v>
      </c>
      <c r="K26" s="29">
        <f>MIN('Oferente 1'!K26,'Oferente 2'!K26)</f>
        <v>792000</v>
      </c>
      <c r="L26" s="29">
        <f>MIN('Oferente 1'!L26,'Oferente 2'!L26)</f>
        <v>5000</v>
      </c>
      <c r="M26" s="29">
        <f>MIN('Oferente 1'!M26,'Oferente 2'!M26)</f>
        <v>50000</v>
      </c>
      <c r="N26" s="23"/>
      <c r="O26" s="23"/>
      <c r="P26" s="23"/>
      <c r="Q26" s="23"/>
      <c r="R26" s="23"/>
    </row>
    <row r="27" spans="1:18" s="11" customFormat="1">
      <c r="A27" s="49" t="s">
        <v>43</v>
      </c>
      <c r="B27" s="29">
        <f>MIN('Oferente 1'!B27,'Oferente 2'!B27)</f>
        <v>528000</v>
      </c>
      <c r="C27" s="29">
        <f>MIN('Oferente 1'!C27,'Oferente 2'!C27)</f>
        <v>2000</v>
      </c>
      <c r="D27" s="29">
        <f>MIN('Oferente 1'!D27,'Oferente 2'!D27)</f>
        <v>50000</v>
      </c>
      <c r="E27" s="29">
        <f>MIN('Oferente 1'!E27,'Oferente 2'!E27)</f>
        <v>660000</v>
      </c>
      <c r="F27" s="29">
        <f>MIN('Oferente 1'!F27,'Oferente 2'!F27)</f>
        <v>3000</v>
      </c>
      <c r="G27" s="29">
        <f>MIN('Oferente 1'!G27,'Oferente 2'!G27)</f>
        <v>50000</v>
      </c>
      <c r="H27" s="29">
        <f>MIN('Oferente 1'!H27,'Oferente 2'!H27)</f>
        <v>726000</v>
      </c>
      <c r="I27" s="29">
        <f>MIN('Oferente 1'!I27,'Oferente 2'!I27)</f>
        <v>4000</v>
      </c>
      <c r="J27" s="29">
        <f>MIN('Oferente 1'!J27,'Oferente 2'!J27)</f>
        <v>50000</v>
      </c>
      <c r="K27" s="29">
        <f>MIN('Oferente 1'!K27,'Oferente 2'!K27)</f>
        <v>792000</v>
      </c>
      <c r="L27" s="29">
        <f>MIN('Oferente 1'!L27,'Oferente 2'!L27)</f>
        <v>5000</v>
      </c>
      <c r="M27" s="29">
        <f>MIN('Oferente 1'!M27,'Oferente 2'!M27)</f>
        <v>50000</v>
      </c>
      <c r="N27" s="23"/>
      <c r="O27" s="23"/>
      <c r="P27" s="23"/>
      <c r="Q27" s="23"/>
      <c r="R27" s="23"/>
    </row>
    <row r="28" spans="1:18" s="11" customFormat="1" ht="24">
      <c r="A28" s="51" t="s">
        <v>44</v>
      </c>
      <c r="B28" s="29">
        <f>MIN('Oferente 1'!B28,'Oferente 2'!B28)</f>
        <v>633600</v>
      </c>
      <c r="C28" s="29">
        <f>MIN('Oferente 1'!C28,'Oferente 2'!C28)</f>
        <v>2000</v>
      </c>
      <c r="D28" s="29">
        <f>MIN('Oferente 1'!D28,'Oferente 2'!D28)</f>
        <v>50000</v>
      </c>
      <c r="E28" s="29">
        <f>MIN('Oferente 1'!E28,'Oferente 2'!E28)</f>
        <v>792000</v>
      </c>
      <c r="F28" s="29">
        <f>MIN('Oferente 1'!F28,'Oferente 2'!F28)</f>
        <v>3000</v>
      </c>
      <c r="G28" s="29">
        <f>MIN('Oferente 1'!G28,'Oferente 2'!G28)</f>
        <v>50000</v>
      </c>
      <c r="H28" s="29">
        <f>MIN('Oferente 1'!H28,'Oferente 2'!H28)</f>
        <v>924000</v>
      </c>
      <c r="I28" s="29">
        <f>MIN('Oferente 1'!I28,'Oferente 2'!I28)</f>
        <v>4000</v>
      </c>
      <c r="J28" s="29">
        <f>MIN('Oferente 1'!J28,'Oferente 2'!J28)</f>
        <v>50000</v>
      </c>
      <c r="K28" s="29">
        <f>MIN('Oferente 1'!K28,'Oferente 2'!K28)</f>
        <v>990000</v>
      </c>
      <c r="L28" s="29">
        <f>MIN('Oferente 1'!L28,'Oferente 2'!L28)</f>
        <v>5000</v>
      </c>
      <c r="M28" s="29">
        <f>MIN('Oferente 1'!M28,'Oferente 2'!M28)</f>
        <v>50000</v>
      </c>
      <c r="N28" s="23"/>
      <c r="O28" s="23"/>
      <c r="P28" s="23"/>
      <c r="Q28" s="23"/>
      <c r="R28" s="23"/>
    </row>
    <row r="29" spans="1:18" s="11" customFormat="1">
      <c r="A29" s="49" t="s">
        <v>45</v>
      </c>
      <c r="B29" s="29">
        <f>MIN('Oferente 1'!B29,'Oferente 2'!B29)</f>
        <v>633600</v>
      </c>
      <c r="C29" s="29">
        <f>MIN('Oferente 1'!C29,'Oferente 2'!C29)</f>
        <v>2000</v>
      </c>
      <c r="D29" s="29">
        <f>MIN('Oferente 1'!D29,'Oferente 2'!D29)</f>
        <v>50000</v>
      </c>
      <c r="E29" s="29">
        <f>MIN('Oferente 1'!E29,'Oferente 2'!E29)</f>
        <v>792000</v>
      </c>
      <c r="F29" s="29">
        <f>MIN('Oferente 1'!F29,'Oferente 2'!F29)</f>
        <v>3000</v>
      </c>
      <c r="G29" s="29">
        <f>MIN('Oferente 1'!G29,'Oferente 2'!G29)</f>
        <v>50000</v>
      </c>
      <c r="H29" s="29">
        <f>MIN('Oferente 1'!H29,'Oferente 2'!H29)</f>
        <v>924000</v>
      </c>
      <c r="I29" s="29">
        <f>MIN('Oferente 1'!I29,'Oferente 2'!I29)</f>
        <v>4000</v>
      </c>
      <c r="J29" s="29">
        <f>MIN('Oferente 1'!J29,'Oferente 2'!J29)</f>
        <v>50000</v>
      </c>
      <c r="K29" s="29">
        <f>MIN('Oferente 1'!K29,'Oferente 2'!K29)</f>
        <v>990000</v>
      </c>
      <c r="L29" s="29">
        <f>MIN('Oferente 1'!L29,'Oferente 2'!L29)</f>
        <v>5000</v>
      </c>
      <c r="M29" s="29">
        <f>MIN('Oferente 1'!M29,'Oferente 2'!M29)</f>
        <v>50000</v>
      </c>
      <c r="N29" s="23"/>
      <c r="O29" s="23"/>
      <c r="P29" s="23"/>
      <c r="Q29" s="23"/>
      <c r="R29" s="23"/>
    </row>
    <row r="30" spans="1:18" s="11" customFormat="1">
      <c r="A30" s="49" t="s">
        <v>46</v>
      </c>
      <c r="B30" s="29">
        <f>MIN('Oferente 1'!B30,'Oferente 2'!B30)</f>
        <v>686400</v>
      </c>
      <c r="C30" s="29">
        <f>MIN('Oferente 1'!C30,'Oferente 2'!C30)</f>
        <v>2000</v>
      </c>
      <c r="D30" s="29">
        <f>MIN('Oferente 1'!D30,'Oferente 2'!D30)</f>
        <v>50000</v>
      </c>
      <c r="E30" s="29">
        <f>MIN('Oferente 1'!E30,'Oferente 2'!E30)</f>
        <v>858000</v>
      </c>
      <c r="F30" s="29">
        <f>MIN('Oferente 1'!F30,'Oferente 2'!F30)</f>
        <v>3000</v>
      </c>
      <c r="G30" s="29">
        <f>MIN('Oferente 1'!G30,'Oferente 2'!G30)</f>
        <v>50000</v>
      </c>
      <c r="H30" s="29">
        <f>MIN('Oferente 1'!H30,'Oferente 2'!H30)</f>
        <v>1029600</v>
      </c>
      <c r="I30" s="29">
        <f>MIN('Oferente 1'!I30,'Oferente 2'!I30)</f>
        <v>4000</v>
      </c>
      <c r="J30" s="29">
        <f>MIN('Oferente 1'!J30,'Oferente 2'!J30)</f>
        <v>50000</v>
      </c>
      <c r="K30" s="29">
        <f>MIN('Oferente 1'!K30,'Oferente 2'!K30)</f>
        <v>1122000</v>
      </c>
      <c r="L30" s="29">
        <f>MIN('Oferente 1'!L30,'Oferente 2'!L30)</f>
        <v>5000</v>
      </c>
      <c r="M30" s="29">
        <f>MIN('Oferente 1'!M30,'Oferente 2'!M30)</f>
        <v>50000</v>
      </c>
      <c r="N30" s="23"/>
      <c r="O30" s="23"/>
      <c r="P30" s="23"/>
      <c r="Q30" s="23"/>
      <c r="R30" s="23"/>
    </row>
    <row r="31" spans="1:18" s="11" customFormat="1">
      <c r="A31" s="49" t="s">
        <v>47</v>
      </c>
      <c r="B31" s="29">
        <f>MIN('Oferente 1'!B31,'Oferente 2'!B31)</f>
        <v>699600</v>
      </c>
      <c r="C31" s="29">
        <f>MIN('Oferente 1'!C31,'Oferente 2'!C31)</f>
        <v>2000</v>
      </c>
      <c r="D31" s="29">
        <f>MIN('Oferente 1'!D31,'Oferente 2'!D31)</f>
        <v>50000</v>
      </c>
      <c r="E31" s="29">
        <f>MIN('Oferente 1'!E31,'Oferente 2'!E31)</f>
        <v>884400</v>
      </c>
      <c r="F31" s="29">
        <f>MIN('Oferente 1'!F31,'Oferente 2'!F31)</f>
        <v>3000</v>
      </c>
      <c r="G31" s="29">
        <f>MIN('Oferente 1'!G31,'Oferente 2'!G31)</f>
        <v>50000</v>
      </c>
      <c r="H31" s="29">
        <f>MIN('Oferente 1'!H31,'Oferente 2'!H31)</f>
        <v>1069200</v>
      </c>
      <c r="I31" s="29">
        <f>MIN('Oferente 1'!I31,'Oferente 2'!I31)</f>
        <v>4000</v>
      </c>
      <c r="J31" s="29">
        <f>MIN('Oferente 1'!J31,'Oferente 2'!J31)</f>
        <v>50000</v>
      </c>
      <c r="K31" s="29">
        <f>MIN('Oferente 1'!K31,'Oferente 2'!K31)</f>
        <v>1161600</v>
      </c>
      <c r="L31" s="29">
        <f>MIN('Oferente 1'!L31,'Oferente 2'!L31)</f>
        <v>5000</v>
      </c>
      <c r="M31" s="29">
        <f>MIN('Oferente 1'!M31,'Oferente 2'!M31)</f>
        <v>50000</v>
      </c>
      <c r="N31" s="23"/>
      <c r="O31" s="23"/>
      <c r="P31" s="23"/>
      <c r="Q31" s="23"/>
      <c r="R31" s="23"/>
    </row>
    <row r="32" spans="1:18" s="11" customFormat="1">
      <c r="A32" s="50" t="s">
        <v>48</v>
      </c>
      <c r="B32" s="29">
        <f>MIN('Oferente 1'!B32,'Oferente 2'!B32)</f>
        <v>739200</v>
      </c>
      <c r="C32" s="29">
        <f>MIN('Oferente 1'!C32,'Oferente 2'!C32)</f>
        <v>2000</v>
      </c>
      <c r="D32" s="29">
        <f>MIN('Oferente 1'!D32,'Oferente 2'!D32)</f>
        <v>50000</v>
      </c>
      <c r="E32" s="29">
        <f>MIN('Oferente 1'!E32,'Oferente 2'!E32)</f>
        <v>937200</v>
      </c>
      <c r="F32" s="29">
        <f>MIN('Oferente 1'!F32,'Oferente 2'!F32)</f>
        <v>3000</v>
      </c>
      <c r="G32" s="29">
        <f>MIN('Oferente 1'!G32,'Oferente 2'!G32)</f>
        <v>50000</v>
      </c>
      <c r="H32" s="29">
        <f>MIN('Oferente 1'!H32,'Oferente 2'!H32)</f>
        <v>1122000</v>
      </c>
      <c r="I32" s="29">
        <f>MIN('Oferente 1'!I32,'Oferente 2'!I32)</f>
        <v>4000</v>
      </c>
      <c r="J32" s="29">
        <f>MIN('Oferente 1'!J32,'Oferente 2'!J32)</f>
        <v>50000</v>
      </c>
      <c r="K32" s="29">
        <f>MIN('Oferente 1'!K32,'Oferente 2'!K32)</f>
        <v>1214400</v>
      </c>
      <c r="L32" s="29">
        <f>MIN('Oferente 1'!L32,'Oferente 2'!L32)</f>
        <v>5000</v>
      </c>
      <c r="M32" s="29">
        <f>MIN('Oferente 1'!M32,'Oferente 2'!M32)</f>
        <v>50000</v>
      </c>
      <c r="N32" s="23"/>
      <c r="O32" s="23"/>
      <c r="P32" s="23"/>
      <c r="Q32" s="23"/>
      <c r="R32" s="23"/>
    </row>
    <row r="33" spans="1:18" s="11" customFormat="1">
      <c r="A33" s="49" t="s">
        <v>49</v>
      </c>
      <c r="B33" s="29">
        <f>MIN('Oferente 1'!B33,'Oferente 2'!B33)</f>
        <v>750000</v>
      </c>
      <c r="C33" s="29">
        <f>MIN('Oferente 1'!C33,'Oferente 2'!C33)</f>
        <v>2000</v>
      </c>
      <c r="D33" s="29">
        <f>MIN('Oferente 1'!D33,'Oferente 2'!D33)</f>
        <v>50000</v>
      </c>
      <c r="E33" s="29">
        <f>MIN('Oferente 1'!E33,'Oferente 2'!E33)</f>
        <v>1029600</v>
      </c>
      <c r="F33" s="29">
        <f>MIN('Oferente 1'!F33,'Oferente 2'!F33)</f>
        <v>3000</v>
      </c>
      <c r="G33" s="29">
        <f>MIN('Oferente 1'!G33,'Oferente 2'!G33)</f>
        <v>50000</v>
      </c>
      <c r="H33" s="29">
        <f>MIN('Oferente 1'!H33,'Oferente 2'!H33)</f>
        <v>1214400</v>
      </c>
      <c r="I33" s="29">
        <f>MIN('Oferente 1'!I33,'Oferente 2'!I33)</f>
        <v>4000</v>
      </c>
      <c r="J33" s="29">
        <f>MIN('Oferente 1'!J33,'Oferente 2'!J33)</f>
        <v>50000</v>
      </c>
      <c r="K33" s="29">
        <f>MIN('Oferente 1'!K33,'Oferente 2'!K33)</f>
        <v>1306800</v>
      </c>
      <c r="L33" s="29">
        <f>MIN('Oferente 1'!L33,'Oferente 2'!L33)</f>
        <v>5000</v>
      </c>
      <c r="M33" s="29">
        <f>MIN('Oferente 1'!M33,'Oferente 2'!M33)</f>
        <v>50000</v>
      </c>
      <c r="N33" s="23"/>
      <c r="O33" s="23"/>
      <c r="P33" s="23"/>
      <c r="Q33" s="23"/>
      <c r="R33" s="23"/>
    </row>
    <row r="34" spans="1:18" s="11" customFormat="1">
      <c r="A34" s="49" t="s">
        <v>50</v>
      </c>
      <c r="B34" s="29">
        <f>MIN('Oferente 1'!B34,'Oferente 2'!B34)</f>
        <v>750000</v>
      </c>
      <c r="C34" s="29">
        <f>MIN('Oferente 1'!C34,'Oferente 2'!C34)</f>
        <v>2000</v>
      </c>
      <c r="D34" s="29">
        <f>MIN('Oferente 1'!D34,'Oferente 2'!D34)</f>
        <v>50000</v>
      </c>
      <c r="E34" s="29">
        <f>MIN('Oferente 1'!E34,'Oferente 2'!E34)</f>
        <v>1135200</v>
      </c>
      <c r="F34" s="29">
        <f>MIN('Oferente 1'!F34,'Oferente 2'!F34)</f>
        <v>3000</v>
      </c>
      <c r="G34" s="29">
        <f>MIN('Oferente 1'!G34,'Oferente 2'!G34)</f>
        <v>50000</v>
      </c>
      <c r="H34" s="29">
        <f>MIN('Oferente 1'!H34,'Oferente 2'!H34)</f>
        <v>1346400</v>
      </c>
      <c r="I34" s="29">
        <f>MIN('Oferente 1'!I34,'Oferente 2'!I34)</f>
        <v>4000</v>
      </c>
      <c r="J34" s="29">
        <f>MIN('Oferente 1'!J34,'Oferente 2'!J34)</f>
        <v>50000</v>
      </c>
      <c r="K34" s="29">
        <f>MIN('Oferente 1'!K34,'Oferente 2'!K34)</f>
        <v>1518000</v>
      </c>
      <c r="L34" s="29">
        <f>MIN('Oferente 1'!L34,'Oferente 2'!L34)</f>
        <v>5000</v>
      </c>
      <c r="M34" s="29">
        <f>MIN('Oferente 1'!M34,'Oferente 2'!M34)</f>
        <v>50000</v>
      </c>
      <c r="N34" s="23"/>
      <c r="O34" s="23"/>
      <c r="P34" s="23"/>
      <c r="Q34" s="23"/>
      <c r="R34" s="23"/>
    </row>
    <row r="35" spans="1:18" s="11" customFormat="1">
      <c r="A35" s="49" t="s">
        <v>51</v>
      </c>
      <c r="B35" s="29">
        <f>MIN('Oferente 1'!B35,'Oferente 2'!B35)</f>
        <v>800000</v>
      </c>
      <c r="C35" s="29">
        <f>MIN('Oferente 1'!C35,'Oferente 2'!C35)</f>
        <v>2000</v>
      </c>
      <c r="D35" s="29">
        <f>MIN('Oferente 1'!D35,'Oferente 2'!D35)</f>
        <v>50000</v>
      </c>
      <c r="E35" s="29">
        <f>MIN('Oferente 1'!E35,'Oferente 2'!E35)</f>
        <v>1214400</v>
      </c>
      <c r="F35" s="29">
        <f>MIN('Oferente 1'!F35,'Oferente 2'!F35)</f>
        <v>3000</v>
      </c>
      <c r="G35" s="29">
        <f>MIN('Oferente 1'!G35,'Oferente 2'!G35)</f>
        <v>50000</v>
      </c>
      <c r="H35" s="29">
        <f>MIN('Oferente 1'!H35,'Oferente 2'!H35)</f>
        <v>1518000</v>
      </c>
      <c r="I35" s="29">
        <f>MIN('Oferente 1'!I35,'Oferente 2'!I35)</f>
        <v>4000</v>
      </c>
      <c r="J35" s="29">
        <f>MIN('Oferente 1'!J35,'Oferente 2'!J35)</f>
        <v>50000</v>
      </c>
      <c r="K35" s="29">
        <f>MIN('Oferente 1'!K35,'Oferente 2'!K35)</f>
        <v>1716000</v>
      </c>
      <c r="L35" s="29">
        <f>MIN('Oferente 1'!L35,'Oferente 2'!L35)</f>
        <v>5000</v>
      </c>
      <c r="M35" s="29">
        <f>MIN('Oferente 1'!M35,'Oferente 2'!M35)</f>
        <v>50000</v>
      </c>
      <c r="N35" s="23"/>
      <c r="O35" s="23"/>
      <c r="P35" s="23"/>
      <c r="Q35" s="23"/>
      <c r="R35" s="23"/>
    </row>
    <row r="36" spans="1:18" s="11" customFormat="1">
      <c r="A36" s="49" t="s">
        <v>52</v>
      </c>
      <c r="B36" s="29">
        <f>MIN('Oferente 1'!B36,'Oferente 2'!B36)</f>
        <v>105600</v>
      </c>
      <c r="C36" s="29">
        <f>MIN('Oferente 1'!C36,'Oferente 2'!C36)</f>
        <v>2000</v>
      </c>
      <c r="D36" s="29">
        <f>MIN('Oferente 1'!D36,'Oferente 2'!D36)</f>
        <v>50000</v>
      </c>
      <c r="E36" s="29">
        <f>MIN('Oferente 1'!E36,'Oferente 2'!E36)</f>
        <v>290400</v>
      </c>
      <c r="F36" s="29">
        <f>MIN('Oferente 1'!F36,'Oferente 2'!F36)</f>
        <v>3000</v>
      </c>
      <c r="G36" s="29">
        <f>MIN('Oferente 1'!G36,'Oferente 2'!G36)</f>
        <v>50000</v>
      </c>
      <c r="H36" s="29">
        <f>MIN('Oferente 1'!H36,'Oferente 2'!H36)</f>
        <v>343200</v>
      </c>
      <c r="I36" s="29">
        <f>MIN('Oferente 1'!I36,'Oferente 2'!I36)</f>
        <v>4000</v>
      </c>
      <c r="J36" s="29">
        <f>MIN('Oferente 1'!J36,'Oferente 2'!J36)</f>
        <v>50000</v>
      </c>
      <c r="K36" s="29">
        <f>MIN('Oferente 1'!K36,'Oferente 2'!K36)</f>
        <v>422400</v>
      </c>
      <c r="L36" s="29">
        <f>MIN('Oferente 1'!L36,'Oferente 2'!L36)</f>
        <v>5000</v>
      </c>
      <c r="M36" s="29">
        <f>MIN('Oferente 1'!M36,'Oferente 2'!M36)</f>
        <v>50000</v>
      </c>
      <c r="N36" s="23"/>
      <c r="O36" s="23"/>
      <c r="P36" s="23"/>
      <c r="Q36" s="23"/>
      <c r="R36" s="23"/>
    </row>
    <row r="37" spans="1:18" s="11" customFormat="1">
      <c r="A37" s="49" t="s">
        <v>53</v>
      </c>
      <c r="B37" s="29">
        <f>MIN('Oferente 1'!B37,'Oferente 2'!B37)</f>
        <v>105600</v>
      </c>
      <c r="C37" s="29">
        <f>MIN('Oferente 1'!C37,'Oferente 2'!C37)</f>
        <v>2000</v>
      </c>
      <c r="D37" s="29">
        <f>MIN('Oferente 1'!D37,'Oferente 2'!D37)</f>
        <v>50000</v>
      </c>
      <c r="E37" s="29">
        <f>MIN('Oferente 1'!E37,'Oferente 2'!E37)</f>
        <v>290400</v>
      </c>
      <c r="F37" s="29">
        <f>MIN('Oferente 1'!F37,'Oferente 2'!F37)</f>
        <v>3000</v>
      </c>
      <c r="G37" s="29">
        <f>MIN('Oferente 1'!G37,'Oferente 2'!G37)</f>
        <v>50000</v>
      </c>
      <c r="H37" s="29">
        <f>MIN('Oferente 1'!H37,'Oferente 2'!H37)</f>
        <v>343200</v>
      </c>
      <c r="I37" s="29">
        <f>MIN('Oferente 1'!I37,'Oferente 2'!I37)</f>
        <v>4000</v>
      </c>
      <c r="J37" s="29">
        <f>MIN('Oferente 1'!J37,'Oferente 2'!J37)</f>
        <v>50000</v>
      </c>
      <c r="K37" s="29">
        <f>MIN('Oferente 1'!K37,'Oferente 2'!K37)</f>
        <v>422400</v>
      </c>
      <c r="L37" s="29">
        <f>MIN('Oferente 1'!L37,'Oferente 2'!L37)</f>
        <v>5000</v>
      </c>
      <c r="M37" s="29">
        <f>MIN('Oferente 1'!M37,'Oferente 2'!M37)</f>
        <v>50000</v>
      </c>
      <c r="N37" s="23"/>
      <c r="O37" s="23"/>
      <c r="P37" s="23"/>
      <c r="Q37" s="23"/>
      <c r="R37" s="23"/>
    </row>
    <row r="38" spans="1:18" s="11" customFormat="1">
      <c r="A38" s="49" t="s">
        <v>54</v>
      </c>
      <c r="B38" s="29">
        <f>MIN('Oferente 1'!B38,'Oferente 2'!B38)</f>
        <v>250000</v>
      </c>
      <c r="C38" s="29">
        <f>MIN('Oferente 1'!C38,'Oferente 2'!C38)</f>
        <v>2000</v>
      </c>
      <c r="D38" s="29">
        <f>MIN('Oferente 1'!D38,'Oferente 2'!D38)</f>
        <v>50000</v>
      </c>
      <c r="E38" s="29">
        <f>MIN('Oferente 1'!E38,'Oferente 2'!E38)</f>
        <v>400000</v>
      </c>
      <c r="F38" s="29">
        <f>MIN('Oferente 1'!F38,'Oferente 2'!F38)</f>
        <v>3000</v>
      </c>
      <c r="G38" s="29">
        <f>MIN('Oferente 1'!G38,'Oferente 2'!G38)</f>
        <v>50000</v>
      </c>
      <c r="H38" s="29">
        <f>MIN('Oferente 1'!H38,'Oferente 2'!H38)</f>
        <v>700000</v>
      </c>
      <c r="I38" s="29">
        <f>MIN('Oferente 1'!I38,'Oferente 2'!I38)</f>
        <v>4000</v>
      </c>
      <c r="J38" s="29">
        <f>MIN('Oferente 1'!J38,'Oferente 2'!J38)</f>
        <v>50000</v>
      </c>
      <c r="K38" s="29">
        <f>MIN('Oferente 1'!K38,'Oferente 2'!K38)</f>
        <v>792000</v>
      </c>
      <c r="L38" s="29">
        <f>MIN('Oferente 1'!L38,'Oferente 2'!L38)</f>
        <v>5000</v>
      </c>
      <c r="M38" s="29">
        <f>MIN('Oferente 1'!M38,'Oferente 2'!M38)</f>
        <v>50000</v>
      </c>
      <c r="N38" s="23"/>
      <c r="O38" s="23"/>
      <c r="P38" s="23"/>
      <c r="Q38" s="23"/>
      <c r="R38" s="23"/>
    </row>
    <row r="39" spans="1:18" s="11" customFormat="1" ht="24">
      <c r="A39" s="51" t="s">
        <v>55</v>
      </c>
      <c r="B39" s="29">
        <f>MIN('Oferente 1'!B39,'Oferente 2'!B39)</f>
        <v>132000</v>
      </c>
      <c r="C39" s="29">
        <f>MIN('Oferente 1'!C39,'Oferente 2'!C39)</f>
        <v>2000</v>
      </c>
      <c r="D39" s="29">
        <f>MIN('Oferente 1'!D39,'Oferente 2'!D39)</f>
        <v>50000</v>
      </c>
      <c r="E39" s="29">
        <f>MIN('Oferente 1'!E39,'Oferente 2'!E39)</f>
        <v>330000</v>
      </c>
      <c r="F39" s="29">
        <f>MIN('Oferente 1'!F39,'Oferente 2'!F39)</f>
        <v>3000</v>
      </c>
      <c r="G39" s="29">
        <f>MIN('Oferente 1'!G39,'Oferente 2'!G39)</f>
        <v>50000</v>
      </c>
      <c r="H39" s="29">
        <f>MIN('Oferente 1'!H39,'Oferente 2'!H39)</f>
        <v>382800</v>
      </c>
      <c r="I39" s="29">
        <f>MIN('Oferente 1'!I39,'Oferente 2'!I39)</f>
        <v>4000</v>
      </c>
      <c r="J39" s="29">
        <f>MIN('Oferente 1'!J39,'Oferente 2'!J39)</f>
        <v>50000</v>
      </c>
      <c r="K39" s="29">
        <f>MIN('Oferente 1'!K39,'Oferente 2'!K39)</f>
        <v>475200</v>
      </c>
      <c r="L39" s="29">
        <f>MIN('Oferente 1'!L39,'Oferente 2'!L39)</f>
        <v>5000</v>
      </c>
      <c r="M39" s="29">
        <f>MIN('Oferente 1'!M39,'Oferente 2'!M39)</f>
        <v>50000</v>
      </c>
      <c r="N39" s="23"/>
      <c r="O39" s="23"/>
      <c r="P39" s="23"/>
      <c r="Q39" s="23"/>
      <c r="R39" s="23"/>
    </row>
    <row r="40" spans="1:18" s="11" customFormat="1">
      <c r="A40" s="51" t="s">
        <v>56</v>
      </c>
      <c r="B40" s="29">
        <f>MIN('Oferente 1'!B40,'Oferente 2'!B40)</f>
        <v>132000</v>
      </c>
      <c r="C40" s="29">
        <f>MIN('Oferente 1'!C40,'Oferente 2'!C40)</f>
        <v>2000</v>
      </c>
      <c r="D40" s="29">
        <f>MIN('Oferente 1'!D40,'Oferente 2'!D40)</f>
        <v>50000</v>
      </c>
      <c r="E40" s="29">
        <f>MIN('Oferente 1'!E40,'Oferente 2'!E40)</f>
        <v>330000</v>
      </c>
      <c r="F40" s="29">
        <f>MIN('Oferente 1'!F40,'Oferente 2'!F40)</f>
        <v>3000</v>
      </c>
      <c r="G40" s="29">
        <f>MIN('Oferente 1'!G40,'Oferente 2'!G40)</f>
        <v>50000</v>
      </c>
      <c r="H40" s="29">
        <f>MIN('Oferente 1'!H40,'Oferente 2'!H40)</f>
        <v>382800</v>
      </c>
      <c r="I40" s="29">
        <f>MIN('Oferente 1'!I40,'Oferente 2'!I40)</f>
        <v>4000</v>
      </c>
      <c r="J40" s="29">
        <f>MIN('Oferente 1'!J40,'Oferente 2'!J40)</f>
        <v>50000</v>
      </c>
      <c r="K40" s="29">
        <f>MIN('Oferente 1'!K40,'Oferente 2'!K40)</f>
        <v>475200</v>
      </c>
      <c r="L40" s="29">
        <f>MIN('Oferente 1'!L40,'Oferente 2'!L40)</f>
        <v>5000</v>
      </c>
      <c r="M40" s="29">
        <f>MIN('Oferente 1'!M40,'Oferente 2'!M40)</f>
        <v>50000</v>
      </c>
      <c r="N40" s="23"/>
      <c r="O40" s="23"/>
      <c r="P40" s="23"/>
      <c r="Q40" s="23"/>
      <c r="R40" s="23"/>
    </row>
    <row r="41" spans="1:18" s="11" customFormat="1" ht="24">
      <c r="A41" s="51" t="s">
        <v>57</v>
      </c>
      <c r="B41" s="29">
        <f>MIN('Oferente 1'!B41,'Oferente 2'!B41)</f>
        <v>132000</v>
      </c>
      <c r="C41" s="29">
        <f>MIN('Oferente 1'!C41,'Oferente 2'!C41)</f>
        <v>2000</v>
      </c>
      <c r="D41" s="29">
        <f>MIN('Oferente 1'!D41,'Oferente 2'!D41)</f>
        <v>50000</v>
      </c>
      <c r="E41" s="29">
        <f>MIN('Oferente 1'!E41,'Oferente 2'!E41)</f>
        <v>330000</v>
      </c>
      <c r="F41" s="29">
        <f>MIN('Oferente 1'!F41,'Oferente 2'!F41)</f>
        <v>3000</v>
      </c>
      <c r="G41" s="29">
        <f>MIN('Oferente 1'!G41,'Oferente 2'!G41)</f>
        <v>50000</v>
      </c>
      <c r="H41" s="29">
        <f>MIN('Oferente 1'!H41,'Oferente 2'!H41)</f>
        <v>382800</v>
      </c>
      <c r="I41" s="29">
        <f>MIN('Oferente 1'!I41,'Oferente 2'!I41)</f>
        <v>4000</v>
      </c>
      <c r="J41" s="29">
        <f>MIN('Oferente 1'!J41,'Oferente 2'!J41)</f>
        <v>50000</v>
      </c>
      <c r="K41" s="29">
        <f>MIN('Oferente 1'!K41,'Oferente 2'!K41)</f>
        <v>475200</v>
      </c>
      <c r="L41" s="29">
        <f>MIN('Oferente 1'!L41,'Oferente 2'!L41)</f>
        <v>5000</v>
      </c>
      <c r="M41" s="29">
        <f>MIN('Oferente 1'!M41,'Oferente 2'!M41)</f>
        <v>50000</v>
      </c>
      <c r="N41" s="23"/>
      <c r="O41" s="23"/>
      <c r="P41" s="23"/>
      <c r="Q41" s="23"/>
      <c r="R41" s="23"/>
    </row>
    <row r="42" spans="1:18" s="11" customFormat="1">
      <c r="A42" s="49" t="s">
        <v>58</v>
      </c>
      <c r="B42" s="29">
        <f>MIN('Oferente 1'!B42,'Oferente 2'!B42)</f>
        <v>145200</v>
      </c>
      <c r="C42" s="29">
        <f>MIN('Oferente 1'!C42,'Oferente 2'!C42)</f>
        <v>2000</v>
      </c>
      <c r="D42" s="29">
        <f>MIN('Oferente 1'!D42,'Oferente 2'!D42)</f>
        <v>50000</v>
      </c>
      <c r="E42" s="29">
        <f>MIN('Oferente 1'!E42,'Oferente 2'!E42)</f>
        <v>356400</v>
      </c>
      <c r="F42" s="29">
        <f>MIN('Oferente 1'!F42,'Oferente 2'!F42)</f>
        <v>3000</v>
      </c>
      <c r="G42" s="29">
        <f>MIN('Oferente 1'!G42,'Oferente 2'!G42)</f>
        <v>50000</v>
      </c>
      <c r="H42" s="29">
        <f>MIN('Oferente 1'!H42,'Oferente 2'!H42)</f>
        <v>409200</v>
      </c>
      <c r="I42" s="29">
        <f>MIN('Oferente 1'!I42,'Oferente 2'!I42)</f>
        <v>4000</v>
      </c>
      <c r="J42" s="29">
        <f>MIN('Oferente 1'!J42,'Oferente 2'!J42)</f>
        <v>50000</v>
      </c>
      <c r="K42" s="29">
        <f>MIN('Oferente 1'!K42,'Oferente 2'!K42)</f>
        <v>501600</v>
      </c>
      <c r="L42" s="29">
        <f>MIN('Oferente 1'!L42,'Oferente 2'!L42)</f>
        <v>5000</v>
      </c>
      <c r="M42" s="29">
        <f>MIN('Oferente 1'!M42,'Oferente 2'!M42)</f>
        <v>50000</v>
      </c>
      <c r="N42" s="23"/>
      <c r="O42" s="23"/>
      <c r="P42" s="23"/>
      <c r="Q42" s="23"/>
      <c r="R42" s="23"/>
    </row>
    <row r="43" spans="1:18" s="11" customFormat="1">
      <c r="A43" s="49" t="s">
        <v>59</v>
      </c>
      <c r="B43" s="29">
        <f>MIN('Oferente 1'!B43,'Oferente 2'!B43)</f>
        <v>171600</v>
      </c>
      <c r="C43" s="29">
        <f>MIN('Oferente 1'!C43,'Oferente 2'!C43)</f>
        <v>2000</v>
      </c>
      <c r="D43" s="29">
        <f>MIN('Oferente 1'!D43,'Oferente 2'!D43)</f>
        <v>50000</v>
      </c>
      <c r="E43" s="29">
        <f>MIN('Oferente 1'!E43,'Oferente 2'!E43)</f>
        <v>382800</v>
      </c>
      <c r="F43" s="29">
        <f>MIN('Oferente 1'!F43,'Oferente 2'!F43)</f>
        <v>3000</v>
      </c>
      <c r="G43" s="29">
        <f>MIN('Oferente 1'!G43,'Oferente 2'!G43)</f>
        <v>50000</v>
      </c>
      <c r="H43" s="29">
        <f>MIN('Oferente 1'!H43,'Oferente 2'!H43)</f>
        <v>448800</v>
      </c>
      <c r="I43" s="29">
        <f>MIN('Oferente 1'!I43,'Oferente 2'!I43)</f>
        <v>4000</v>
      </c>
      <c r="J43" s="29">
        <f>MIN('Oferente 1'!J43,'Oferente 2'!J43)</f>
        <v>50000</v>
      </c>
      <c r="K43" s="29">
        <f>MIN('Oferente 1'!K43,'Oferente 2'!K43)</f>
        <v>528000</v>
      </c>
      <c r="L43" s="29">
        <f>MIN('Oferente 1'!L43,'Oferente 2'!L43)</f>
        <v>5000</v>
      </c>
      <c r="M43" s="29">
        <f>MIN('Oferente 1'!M43,'Oferente 2'!M43)</f>
        <v>50000</v>
      </c>
      <c r="N43" s="23"/>
      <c r="O43" s="23"/>
      <c r="P43" s="23"/>
      <c r="Q43" s="23"/>
      <c r="R43" s="23"/>
    </row>
    <row r="44" spans="1:18" s="11" customFormat="1">
      <c r="A44" s="49" t="s">
        <v>60</v>
      </c>
      <c r="B44" s="29">
        <f>MIN('Oferente 1'!B44,'Oferente 2'!B44)</f>
        <v>211200</v>
      </c>
      <c r="C44" s="29">
        <f>MIN('Oferente 1'!C44,'Oferente 2'!C44)</f>
        <v>2000</v>
      </c>
      <c r="D44" s="29">
        <f>MIN('Oferente 1'!D44,'Oferente 2'!D44)</f>
        <v>50000</v>
      </c>
      <c r="E44" s="29">
        <f>MIN('Oferente 1'!E44,'Oferente 2'!E44)</f>
        <v>400000</v>
      </c>
      <c r="F44" s="29">
        <f>MIN('Oferente 1'!F44,'Oferente 2'!F44)</f>
        <v>3000</v>
      </c>
      <c r="G44" s="29">
        <f>MIN('Oferente 1'!G44,'Oferente 2'!G44)</f>
        <v>50000</v>
      </c>
      <c r="H44" s="29">
        <f>MIN('Oferente 1'!H44,'Oferente 2'!H44)</f>
        <v>554400</v>
      </c>
      <c r="I44" s="29">
        <f>MIN('Oferente 1'!I44,'Oferente 2'!I44)</f>
        <v>4000</v>
      </c>
      <c r="J44" s="29">
        <f>MIN('Oferente 1'!J44,'Oferente 2'!J44)</f>
        <v>50000</v>
      </c>
      <c r="K44" s="29">
        <f>MIN('Oferente 1'!K44,'Oferente 2'!K44)</f>
        <v>660000</v>
      </c>
      <c r="L44" s="29">
        <f>MIN('Oferente 1'!L44,'Oferente 2'!L44)</f>
        <v>5000</v>
      </c>
      <c r="M44" s="29">
        <f>MIN('Oferente 1'!M44,'Oferente 2'!M44)</f>
        <v>50000</v>
      </c>
      <c r="N44" s="23"/>
      <c r="O44" s="23"/>
      <c r="P44" s="23"/>
      <c r="Q44" s="23"/>
      <c r="R44" s="23"/>
    </row>
    <row r="45" spans="1:18" s="11" customFormat="1">
      <c r="A45" s="49" t="s">
        <v>61</v>
      </c>
      <c r="B45" s="29">
        <f>MIN('Oferente 1'!B45,'Oferente 2'!B45)</f>
        <v>237600</v>
      </c>
      <c r="C45" s="29">
        <f>MIN('Oferente 1'!C45,'Oferente 2'!C45)</f>
        <v>2000</v>
      </c>
      <c r="D45" s="29">
        <f>MIN('Oferente 1'!D45,'Oferente 2'!D45)</f>
        <v>50000</v>
      </c>
      <c r="E45" s="29">
        <f>MIN('Oferente 1'!E45,'Oferente 2'!E45)</f>
        <v>400000</v>
      </c>
      <c r="F45" s="29">
        <f>MIN('Oferente 1'!F45,'Oferente 2'!F45)</f>
        <v>3000</v>
      </c>
      <c r="G45" s="29">
        <f>MIN('Oferente 1'!G45,'Oferente 2'!G45)</f>
        <v>50000</v>
      </c>
      <c r="H45" s="29">
        <f>MIN('Oferente 1'!H45,'Oferente 2'!H45)</f>
        <v>620400</v>
      </c>
      <c r="I45" s="29">
        <f>MIN('Oferente 1'!I45,'Oferente 2'!I45)</f>
        <v>4000</v>
      </c>
      <c r="J45" s="29">
        <f>MIN('Oferente 1'!J45,'Oferente 2'!J45)</f>
        <v>50000</v>
      </c>
      <c r="K45" s="29">
        <f>MIN('Oferente 1'!K45,'Oferente 2'!K45)</f>
        <v>778800</v>
      </c>
      <c r="L45" s="29">
        <f>MIN('Oferente 1'!L45,'Oferente 2'!L45)</f>
        <v>5000</v>
      </c>
      <c r="M45" s="29">
        <f>MIN('Oferente 1'!M45,'Oferente 2'!M45)</f>
        <v>50000</v>
      </c>
      <c r="N45" s="23"/>
      <c r="O45" s="23"/>
      <c r="P45" s="23"/>
      <c r="Q45" s="23"/>
      <c r="R45" s="23"/>
    </row>
    <row r="46" spans="1:18" s="11" customFormat="1">
      <c r="A46" s="50" t="s">
        <v>62</v>
      </c>
      <c r="B46" s="29">
        <f>MIN('Oferente 1'!B46,'Oferente 2'!B46)</f>
        <v>350000</v>
      </c>
      <c r="C46" s="29">
        <f>MIN('Oferente 1'!C46,'Oferente 2'!C46)</f>
        <v>2000</v>
      </c>
      <c r="D46" s="29">
        <f>MIN('Oferente 1'!D46,'Oferente 2'!D46)</f>
        <v>50000</v>
      </c>
      <c r="E46" s="29">
        <f>MIN('Oferente 1'!E46,'Oferente 2'!E46)</f>
        <v>400000</v>
      </c>
      <c r="F46" s="29">
        <f>MIN('Oferente 1'!F46,'Oferente 2'!F46)</f>
        <v>3000</v>
      </c>
      <c r="G46" s="29">
        <f>MIN('Oferente 1'!G46,'Oferente 2'!G46)</f>
        <v>50000</v>
      </c>
      <c r="H46" s="29">
        <f>MIN('Oferente 1'!H46,'Oferente 2'!H46)</f>
        <v>660000</v>
      </c>
      <c r="I46" s="29">
        <f>MIN('Oferente 1'!I46,'Oferente 2'!I46)</f>
        <v>4000</v>
      </c>
      <c r="J46" s="29">
        <f>MIN('Oferente 1'!J46,'Oferente 2'!J46)</f>
        <v>50000</v>
      </c>
      <c r="K46" s="29">
        <f>MIN('Oferente 1'!K46,'Oferente 2'!K46)</f>
        <v>831600</v>
      </c>
      <c r="L46" s="29">
        <f>MIN('Oferente 1'!L46,'Oferente 2'!L46)</f>
        <v>5000</v>
      </c>
      <c r="M46" s="29">
        <f>MIN('Oferente 1'!M46,'Oferente 2'!M46)</f>
        <v>50000</v>
      </c>
      <c r="N46" s="23"/>
      <c r="O46" s="23"/>
      <c r="P46" s="23"/>
      <c r="Q46" s="23"/>
      <c r="R46" s="23"/>
    </row>
    <row r="47" spans="1:18" s="11" customFormat="1">
      <c r="A47" s="49" t="s">
        <v>63</v>
      </c>
      <c r="B47" s="29">
        <f>MIN('Oferente 1'!B47,'Oferente 2'!B47)</f>
        <v>350000</v>
      </c>
      <c r="C47" s="29">
        <f>MIN('Oferente 1'!C47,'Oferente 2'!C47)</f>
        <v>2000</v>
      </c>
      <c r="D47" s="29">
        <f>MIN('Oferente 1'!D47,'Oferente 2'!D47)</f>
        <v>50000</v>
      </c>
      <c r="E47" s="29">
        <f>MIN('Oferente 1'!E47,'Oferente 2'!E47)</f>
        <v>400000</v>
      </c>
      <c r="F47" s="29">
        <f>MIN('Oferente 1'!F47,'Oferente 2'!F47)</f>
        <v>3000</v>
      </c>
      <c r="G47" s="29">
        <f>MIN('Oferente 1'!G47,'Oferente 2'!G47)</f>
        <v>50000</v>
      </c>
      <c r="H47" s="29">
        <f>MIN('Oferente 1'!H47,'Oferente 2'!H47)</f>
        <v>660000</v>
      </c>
      <c r="I47" s="29">
        <f>MIN('Oferente 1'!I47,'Oferente 2'!I47)</f>
        <v>4000</v>
      </c>
      <c r="J47" s="29">
        <f>MIN('Oferente 1'!J47,'Oferente 2'!J47)</f>
        <v>50000</v>
      </c>
      <c r="K47" s="29">
        <f>MIN('Oferente 1'!K47,'Oferente 2'!K47)</f>
        <v>831600</v>
      </c>
      <c r="L47" s="29">
        <f>MIN('Oferente 1'!L47,'Oferente 2'!L47)</f>
        <v>5000</v>
      </c>
      <c r="M47" s="29">
        <f>MIN('Oferente 1'!M47,'Oferente 2'!M47)</f>
        <v>50000</v>
      </c>
      <c r="N47" s="23"/>
      <c r="O47" s="23"/>
      <c r="P47" s="23"/>
      <c r="Q47" s="23"/>
      <c r="R47" s="23"/>
    </row>
    <row r="48" spans="1:18" s="11" customFormat="1">
      <c r="A48" s="49" t="s">
        <v>64</v>
      </c>
      <c r="B48" s="29">
        <f>MIN('Oferente 1'!B48,'Oferente 2'!B48)</f>
        <v>350000</v>
      </c>
      <c r="C48" s="29">
        <f>MIN('Oferente 1'!C48,'Oferente 2'!C48)</f>
        <v>2000</v>
      </c>
      <c r="D48" s="29">
        <f>MIN('Oferente 1'!D48,'Oferente 2'!D48)</f>
        <v>50000</v>
      </c>
      <c r="E48" s="29">
        <f>MIN('Oferente 1'!E48,'Oferente 2'!E48)</f>
        <v>600000</v>
      </c>
      <c r="F48" s="29">
        <f>MIN('Oferente 1'!F48,'Oferente 2'!F48)</f>
        <v>3000</v>
      </c>
      <c r="G48" s="29">
        <f>MIN('Oferente 1'!G48,'Oferente 2'!G48)</f>
        <v>50000</v>
      </c>
      <c r="H48" s="29">
        <f>MIN('Oferente 1'!H48,'Oferente 2'!H48)</f>
        <v>700000</v>
      </c>
      <c r="I48" s="29">
        <f>MIN('Oferente 1'!I48,'Oferente 2'!I48)</f>
        <v>4000</v>
      </c>
      <c r="J48" s="29">
        <f>MIN('Oferente 1'!J48,'Oferente 2'!J48)</f>
        <v>50000</v>
      </c>
      <c r="K48" s="29">
        <f>MIN('Oferente 1'!K48,'Oferente 2'!K48)</f>
        <v>900000</v>
      </c>
      <c r="L48" s="29">
        <f>MIN('Oferente 1'!L48,'Oferente 2'!L48)</f>
        <v>5000</v>
      </c>
      <c r="M48" s="29">
        <f>MIN('Oferente 1'!M48,'Oferente 2'!M48)</f>
        <v>50000</v>
      </c>
      <c r="N48" s="23"/>
      <c r="O48" s="23"/>
      <c r="P48" s="23"/>
      <c r="Q48" s="23"/>
      <c r="R48" s="23"/>
    </row>
    <row r="49" spans="1:70" s="11" customFormat="1">
      <c r="A49" s="50" t="s">
        <v>65</v>
      </c>
      <c r="B49" s="29">
        <f>MIN('Oferente 1'!B49,'Oferente 2'!B49)</f>
        <v>350000</v>
      </c>
      <c r="C49" s="29">
        <f>MIN('Oferente 1'!C49,'Oferente 2'!C49)</f>
        <v>2000</v>
      </c>
      <c r="D49" s="29">
        <f>MIN('Oferente 1'!D49,'Oferente 2'!D49)</f>
        <v>50000</v>
      </c>
      <c r="E49" s="29">
        <f>MIN('Oferente 1'!E49,'Oferente 2'!E49)</f>
        <v>600000</v>
      </c>
      <c r="F49" s="29">
        <f>MIN('Oferente 1'!F49,'Oferente 2'!F49)</f>
        <v>3000</v>
      </c>
      <c r="G49" s="29">
        <f>MIN('Oferente 1'!G49,'Oferente 2'!G49)</f>
        <v>50000</v>
      </c>
      <c r="H49" s="29">
        <f>MIN('Oferente 1'!H49,'Oferente 2'!H49)</f>
        <v>726000</v>
      </c>
      <c r="I49" s="29">
        <f>MIN('Oferente 1'!I49,'Oferente 2'!I49)</f>
        <v>4000</v>
      </c>
      <c r="J49" s="29">
        <f>MIN('Oferente 1'!J49,'Oferente 2'!J49)</f>
        <v>50000</v>
      </c>
      <c r="K49" s="29">
        <f>MIN('Oferente 1'!K49,'Oferente 2'!K49)</f>
        <v>910800</v>
      </c>
      <c r="L49" s="29">
        <f>MIN('Oferente 1'!L49,'Oferente 2'!L49)</f>
        <v>5000</v>
      </c>
      <c r="M49" s="29">
        <f>MIN('Oferente 1'!M49,'Oferente 2'!M49)</f>
        <v>50000</v>
      </c>
      <c r="N49" s="23"/>
      <c r="O49" s="23"/>
      <c r="P49" s="23"/>
      <c r="Q49" s="23"/>
      <c r="R49" s="23"/>
    </row>
    <row r="50" spans="1:70" s="11" customFormat="1">
      <c r="A50" s="49" t="s">
        <v>66</v>
      </c>
      <c r="B50" s="29">
        <f>MIN('Oferente 1'!B50,'Oferente 2'!B50)</f>
        <v>400000</v>
      </c>
      <c r="C50" s="29">
        <f>MIN('Oferente 1'!C50,'Oferente 2'!C50)</f>
        <v>2000</v>
      </c>
      <c r="D50" s="29">
        <f>MIN('Oferente 1'!D50,'Oferente 2'!D50)</f>
        <v>50000</v>
      </c>
      <c r="E50" s="29">
        <f>MIN('Oferente 1'!E50,'Oferente 2'!E50)</f>
        <v>600000</v>
      </c>
      <c r="F50" s="29">
        <f>MIN('Oferente 1'!F50,'Oferente 2'!F50)</f>
        <v>3000</v>
      </c>
      <c r="G50" s="29">
        <f>MIN('Oferente 1'!G50,'Oferente 2'!G50)</f>
        <v>50000</v>
      </c>
      <c r="H50" s="29">
        <f>MIN('Oferente 1'!H50,'Oferente 2'!H50)</f>
        <v>800000</v>
      </c>
      <c r="I50" s="29">
        <f>MIN('Oferente 1'!I50,'Oferente 2'!I50)</f>
        <v>4000</v>
      </c>
      <c r="J50" s="29">
        <f>MIN('Oferente 1'!J50,'Oferente 2'!J50)</f>
        <v>50000</v>
      </c>
      <c r="K50" s="29">
        <f>MIN('Oferente 1'!K50,'Oferente 2'!K50)</f>
        <v>1056000</v>
      </c>
      <c r="L50" s="29">
        <f>MIN('Oferente 1'!L50,'Oferente 2'!L50)</f>
        <v>5000</v>
      </c>
      <c r="M50" s="29">
        <f>MIN('Oferente 1'!M50,'Oferente 2'!M50)</f>
        <v>50000</v>
      </c>
      <c r="N50" s="23"/>
      <c r="O50" s="23"/>
      <c r="P50" s="23"/>
      <c r="Q50" s="23"/>
      <c r="R50" s="23"/>
    </row>
    <row r="51" spans="1:70" s="11" customFormat="1">
      <c r="A51" s="49" t="s">
        <v>67</v>
      </c>
      <c r="B51" s="29">
        <f>MIN('Oferente 1'!B51,'Oferente 2'!B51)</f>
        <v>400000</v>
      </c>
      <c r="C51" s="29">
        <f>MIN('Oferente 1'!C51,'Oferente 2'!C51)</f>
        <v>2000</v>
      </c>
      <c r="D51" s="29">
        <f>MIN('Oferente 1'!D51,'Oferente 2'!D51)</f>
        <v>50000</v>
      </c>
      <c r="E51" s="29">
        <f>MIN('Oferente 1'!E51,'Oferente 2'!E51)</f>
        <v>600000</v>
      </c>
      <c r="F51" s="29">
        <f>MIN('Oferente 1'!F51,'Oferente 2'!F51)</f>
        <v>3000</v>
      </c>
      <c r="G51" s="29">
        <f>MIN('Oferente 1'!G51,'Oferente 2'!G51)</f>
        <v>50000</v>
      </c>
      <c r="H51" s="29">
        <f>MIN('Oferente 1'!H51,'Oferente 2'!H51)</f>
        <v>800000</v>
      </c>
      <c r="I51" s="29">
        <f>MIN('Oferente 1'!I51,'Oferente 2'!I51)</f>
        <v>4000</v>
      </c>
      <c r="J51" s="29">
        <f>MIN('Oferente 1'!J51,'Oferente 2'!J51)</f>
        <v>50000</v>
      </c>
      <c r="K51" s="29">
        <f>MIN('Oferente 1'!K51,'Oferente 2'!K51)</f>
        <v>1161600</v>
      </c>
      <c r="L51" s="29">
        <f>MIN('Oferente 1'!L51,'Oferente 2'!L51)</f>
        <v>5000</v>
      </c>
      <c r="M51" s="29">
        <f>MIN('Oferente 1'!M51,'Oferente 2'!M51)</f>
        <v>50000</v>
      </c>
      <c r="N51" s="23"/>
      <c r="O51" s="23"/>
      <c r="P51" s="23"/>
      <c r="Q51" s="23"/>
      <c r="R51" s="23"/>
    </row>
    <row r="52" spans="1:70" s="11" customFormat="1">
      <c r="A52" s="49" t="s">
        <v>68</v>
      </c>
      <c r="B52" s="29">
        <f>MIN('Oferente 1'!B52,'Oferente 2'!B52)</f>
        <v>400000</v>
      </c>
      <c r="C52" s="29">
        <f>MIN('Oferente 1'!C52,'Oferente 2'!C52)</f>
        <v>2000</v>
      </c>
      <c r="D52" s="29">
        <f>MIN('Oferente 1'!D52,'Oferente 2'!D52)</f>
        <v>50000</v>
      </c>
      <c r="E52" s="29">
        <f>MIN('Oferente 1'!E52,'Oferente 2'!E52)</f>
        <v>600000</v>
      </c>
      <c r="F52" s="29">
        <f>MIN('Oferente 1'!F52,'Oferente 2'!F52)</f>
        <v>3000</v>
      </c>
      <c r="G52" s="29">
        <f>MIN('Oferente 1'!G52,'Oferente 2'!G52)</f>
        <v>50000</v>
      </c>
      <c r="H52" s="29">
        <f>MIN('Oferente 1'!H52,'Oferente 2'!H52)</f>
        <v>800000</v>
      </c>
      <c r="I52" s="29">
        <f>MIN('Oferente 1'!I52,'Oferente 2'!I52)</f>
        <v>4000</v>
      </c>
      <c r="J52" s="29">
        <f>MIN('Oferente 1'!J52,'Oferente 2'!J52)</f>
        <v>50000</v>
      </c>
      <c r="K52" s="29">
        <f>MIN('Oferente 1'!K52,'Oferente 2'!K52)</f>
        <v>1188000</v>
      </c>
      <c r="L52" s="29">
        <f>MIN('Oferente 1'!L52,'Oferente 2'!L52)</f>
        <v>5000</v>
      </c>
      <c r="M52" s="29">
        <f>MIN('Oferente 1'!M52,'Oferente 2'!M52)</f>
        <v>50000</v>
      </c>
      <c r="N52" s="23"/>
      <c r="O52" s="23"/>
      <c r="P52" s="23"/>
      <c r="Q52" s="23"/>
      <c r="R52" s="23"/>
    </row>
    <row r="53" spans="1:70" s="11" customFormat="1">
      <c r="A53" s="49" t="s">
        <v>69</v>
      </c>
      <c r="B53" s="29">
        <f>MIN('Oferente 1'!B53,'Oferente 2'!B53)</f>
        <v>400000</v>
      </c>
      <c r="C53" s="29">
        <f>MIN('Oferente 1'!C53,'Oferente 2'!C53)</f>
        <v>2000</v>
      </c>
      <c r="D53" s="29">
        <f>MIN('Oferente 1'!D53,'Oferente 2'!D53)</f>
        <v>50000</v>
      </c>
      <c r="E53" s="29">
        <f>MIN('Oferente 1'!E53,'Oferente 2'!E53)</f>
        <v>600000</v>
      </c>
      <c r="F53" s="29">
        <f>MIN('Oferente 1'!F53,'Oferente 2'!F53)</f>
        <v>3000</v>
      </c>
      <c r="G53" s="29">
        <f>MIN('Oferente 1'!G53,'Oferente 2'!G53)</f>
        <v>50000</v>
      </c>
      <c r="H53" s="29">
        <f>MIN('Oferente 1'!H53,'Oferente 2'!H53)</f>
        <v>800000</v>
      </c>
      <c r="I53" s="29">
        <f>MIN('Oferente 1'!I53,'Oferente 2'!I53)</f>
        <v>4000</v>
      </c>
      <c r="J53" s="29">
        <f>MIN('Oferente 1'!J53,'Oferente 2'!J53)</f>
        <v>50000</v>
      </c>
      <c r="K53" s="29">
        <f>MIN('Oferente 1'!K53,'Oferente 2'!K53)</f>
        <v>1200000</v>
      </c>
      <c r="L53" s="29">
        <f>MIN('Oferente 1'!L53,'Oferente 2'!L53)</f>
        <v>5000</v>
      </c>
      <c r="M53" s="29">
        <f>MIN('Oferente 1'!M53,'Oferente 2'!M53)</f>
        <v>50000</v>
      </c>
      <c r="N53" s="23"/>
      <c r="O53" s="23"/>
      <c r="P53" s="23"/>
      <c r="Q53" s="23"/>
      <c r="R53" s="23"/>
    </row>
    <row r="54" spans="1:70" s="11" customFormat="1">
      <c r="A54" s="49" t="s">
        <v>70</v>
      </c>
      <c r="B54" s="29">
        <f>MIN('Oferente 1'!B54,'Oferente 2'!B54)</f>
        <v>400000</v>
      </c>
      <c r="C54" s="29">
        <f>MIN('Oferente 1'!C54,'Oferente 2'!C54)</f>
        <v>2000</v>
      </c>
      <c r="D54" s="29">
        <f>MIN('Oferente 1'!D54,'Oferente 2'!D54)</f>
        <v>50000</v>
      </c>
      <c r="E54" s="29">
        <f>MIN('Oferente 1'!E54,'Oferente 2'!E54)</f>
        <v>600000</v>
      </c>
      <c r="F54" s="29">
        <f>MIN('Oferente 1'!F54,'Oferente 2'!F54)</f>
        <v>3000</v>
      </c>
      <c r="G54" s="29">
        <f>MIN('Oferente 1'!G54,'Oferente 2'!G54)</f>
        <v>50000</v>
      </c>
      <c r="H54" s="29">
        <f>MIN('Oferente 1'!H54,'Oferente 2'!H54)</f>
        <v>800000</v>
      </c>
      <c r="I54" s="29">
        <f>MIN('Oferente 1'!I54,'Oferente 2'!I54)</f>
        <v>4000</v>
      </c>
      <c r="J54" s="29">
        <f>MIN('Oferente 1'!J54,'Oferente 2'!J54)</f>
        <v>50000</v>
      </c>
      <c r="K54" s="29">
        <f>MIN('Oferente 1'!K54,'Oferente 2'!K54)</f>
        <v>1200000</v>
      </c>
      <c r="L54" s="29">
        <f>MIN('Oferente 1'!L54,'Oferente 2'!L54)</f>
        <v>5000</v>
      </c>
      <c r="M54" s="29">
        <f>MIN('Oferente 1'!M54,'Oferente 2'!M54)</f>
        <v>50000</v>
      </c>
      <c r="N54" s="23"/>
      <c r="O54" s="23"/>
      <c r="P54" s="23"/>
      <c r="Q54" s="23"/>
      <c r="R54" s="23"/>
    </row>
    <row r="55" spans="1:70" s="11" customFormat="1">
      <c r="A55" s="49" t="s">
        <v>71</v>
      </c>
      <c r="B55" s="29">
        <f>MIN('Oferente 1'!B55,'Oferente 2'!B55)</f>
        <v>450000</v>
      </c>
      <c r="C55" s="29">
        <f>MIN('Oferente 1'!C55,'Oferente 2'!C55)</f>
        <v>2000</v>
      </c>
      <c r="D55" s="29">
        <f>MIN('Oferente 1'!D55,'Oferente 2'!D55)</f>
        <v>50000</v>
      </c>
      <c r="E55" s="29">
        <f>MIN('Oferente 1'!E55,'Oferente 2'!E55)</f>
        <v>600000</v>
      </c>
      <c r="F55" s="29">
        <f>MIN('Oferente 1'!F55,'Oferente 2'!F55)</f>
        <v>3000</v>
      </c>
      <c r="G55" s="29">
        <f>MIN('Oferente 1'!G55,'Oferente 2'!G55)</f>
        <v>50000</v>
      </c>
      <c r="H55" s="29">
        <f>MIN('Oferente 1'!H55,'Oferente 2'!H55)</f>
        <v>800000</v>
      </c>
      <c r="I55" s="29">
        <f>MIN('Oferente 1'!I55,'Oferente 2'!I55)</f>
        <v>4000</v>
      </c>
      <c r="J55" s="29">
        <f>MIN('Oferente 1'!J55,'Oferente 2'!J55)</f>
        <v>50000</v>
      </c>
      <c r="K55" s="29">
        <f>MIN('Oferente 1'!K55,'Oferente 2'!K55)</f>
        <v>1200000</v>
      </c>
      <c r="L55" s="29">
        <f>MIN('Oferente 1'!L55,'Oferente 2'!L55)</f>
        <v>5000</v>
      </c>
      <c r="M55" s="29">
        <f>MIN('Oferente 1'!M55,'Oferente 2'!M55)</f>
        <v>50000</v>
      </c>
      <c r="N55" s="23"/>
      <c r="O55" s="23"/>
      <c r="P55" s="23"/>
      <c r="Q55" s="23"/>
      <c r="R55" s="23"/>
    </row>
    <row r="56" spans="1:70" s="11" customFormat="1" ht="3.75" customHeight="1">
      <c r="A56" s="17"/>
      <c r="B56" s="17"/>
      <c r="C56" s="23"/>
      <c r="D56" s="23"/>
      <c r="E56" s="23"/>
      <c r="F56" s="23"/>
      <c r="G56" s="23"/>
      <c r="H56" s="23"/>
      <c r="I56" s="23"/>
      <c r="J56" s="23"/>
      <c r="K56" s="23"/>
      <c r="L56" s="23"/>
      <c r="M56" s="23"/>
      <c r="N56" s="23"/>
      <c r="O56" s="23"/>
      <c r="P56" s="23"/>
      <c r="Q56" s="23"/>
      <c r="R56" s="23"/>
    </row>
    <row r="57" spans="1:70" ht="15.75" customHeight="1">
      <c r="A57" s="96" t="s">
        <v>72</v>
      </c>
      <c r="B57" s="97"/>
      <c r="C57" s="97"/>
      <c r="D57" s="97"/>
      <c r="E57" s="97"/>
      <c r="F57" s="97"/>
      <c r="G57" s="97"/>
      <c r="H57" s="97"/>
      <c r="I57" s="97"/>
      <c r="J57" s="97"/>
      <c r="K57" s="97"/>
      <c r="L57" s="97"/>
      <c r="M57" s="98"/>
      <c r="N57" s="23"/>
      <c r="O57" s="15"/>
      <c r="P57" s="15"/>
      <c r="Q57" s="15"/>
      <c r="R57" s="15"/>
    </row>
    <row r="58" spans="1:70" s="22" customFormat="1" ht="27" customHeight="1">
      <c r="A58" s="9" t="s">
        <v>19</v>
      </c>
      <c r="B58" s="104" t="s">
        <v>20</v>
      </c>
      <c r="C58" s="104"/>
      <c r="D58" s="104"/>
      <c r="E58" s="104" t="s">
        <v>21</v>
      </c>
      <c r="F58" s="104"/>
      <c r="G58" s="104"/>
      <c r="H58" s="104" t="s">
        <v>22</v>
      </c>
      <c r="I58" s="104"/>
      <c r="J58" s="104"/>
      <c r="K58" s="104" t="s">
        <v>23</v>
      </c>
      <c r="L58" s="104"/>
      <c r="M58" s="104"/>
      <c r="N58" s="23"/>
      <c r="O58" s="15"/>
      <c r="P58" s="15"/>
      <c r="Q58" s="15"/>
      <c r="R58" s="15"/>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row>
    <row r="59" spans="1:70" ht="12.75" customHeight="1">
      <c r="A59" s="9" t="s">
        <v>24</v>
      </c>
      <c r="B59" s="103" t="s">
        <v>25</v>
      </c>
      <c r="C59" s="101" t="s">
        <v>26</v>
      </c>
      <c r="D59" s="102" t="s">
        <v>27</v>
      </c>
      <c r="E59" s="103" t="s">
        <v>25</v>
      </c>
      <c r="F59" s="101" t="s">
        <v>26</v>
      </c>
      <c r="G59" s="102" t="s">
        <v>27</v>
      </c>
      <c r="H59" s="103" t="s">
        <v>25</v>
      </c>
      <c r="I59" s="101" t="s">
        <v>26</v>
      </c>
      <c r="J59" s="102" t="s">
        <v>27</v>
      </c>
      <c r="K59" s="103" t="s">
        <v>25</v>
      </c>
      <c r="L59" s="101" t="s">
        <v>26</v>
      </c>
      <c r="M59" s="102" t="s">
        <v>27</v>
      </c>
      <c r="N59" s="23"/>
      <c r="O59" s="15"/>
      <c r="P59" s="16"/>
      <c r="Q59" s="16"/>
      <c r="R59" s="12"/>
    </row>
    <row r="60" spans="1:70">
      <c r="A60" s="9" t="s">
        <v>28</v>
      </c>
      <c r="B60" s="103"/>
      <c r="C60" s="101"/>
      <c r="D60" s="102"/>
      <c r="E60" s="103"/>
      <c r="F60" s="101"/>
      <c r="G60" s="102"/>
      <c r="H60" s="103"/>
      <c r="I60" s="101"/>
      <c r="J60" s="102"/>
      <c r="K60" s="103"/>
      <c r="L60" s="101"/>
      <c r="M60" s="102"/>
      <c r="N60" s="23"/>
      <c r="O60" s="15"/>
      <c r="P60" s="17"/>
      <c r="Q60" s="17"/>
      <c r="R60" s="12"/>
    </row>
    <row r="61" spans="1:70" s="11" customFormat="1">
      <c r="A61" s="52" t="s">
        <v>73</v>
      </c>
      <c r="B61" s="30">
        <f>MIN('Oferente 1'!B61,'Oferente 2'!B61)</f>
        <v>450000</v>
      </c>
      <c r="C61" s="30">
        <f>MIN('Oferente 1'!C61,'Oferente 2'!C61)</f>
        <v>2000</v>
      </c>
      <c r="D61" s="30">
        <f>MIN('Oferente 1'!D61,'Oferente 2'!D61)</f>
        <v>50000</v>
      </c>
      <c r="E61" s="30">
        <f>MIN('Oferente 1'!E61,'Oferente 2'!E61)</f>
        <v>600000</v>
      </c>
      <c r="F61" s="30">
        <f>MIN('Oferente 1'!F61,'Oferente 2'!F61)</f>
        <v>3000</v>
      </c>
      <c r="G61" s="30">
        <f>MIN('Oferente 1'!G61,'Oferente 2'!G61)</f>
        <v>50000</v>
      </c>
      <c r="H61" s="30">
        <f>MIN('Oferente 1'!H61,'Oferente 2'!H61)</f>
        <v>750000</v>
      </c>
      <c r="I61" s="30">
        <f>MIN('Oferente 1'!I61,'Oferente 2'!I61)</f>
        <v>4000</v>
      </c>
      <c r="J61" s="30">
        <f>MIN('Oferente 1'!J61,'Oferente 2'!J61)</f>
        <v>50000</v>
      </c>
      <c r="K61" s="30">
        <f>MIN('Oferente 1'!K61,'Oferente 2'!K61)</f>
        <v>900000</v>
      </c>
      <c r="L61" s="30">
        <f>MIN('Oferente 1'!L61,'Oferente 2'!L61)</f>
        <v>5000</v>
      </c>
      <c r="M61" s="30">
        <f>MIN('Oferente 1'!M61,'Oferente 2'!M61)</f>
        <v>50000</v>
      </c>
      <c r="N61" s="23"/>
    </row>
    <row r="62" spans="1:70" s="11" customFormat="1">
      <c r="A62" s="52" t="s">
        <v>74</v>
      </c>
      <c r="B62" s="30">
        <f>MIN('Oferente 1'!B62,'Oferente 2'!B62)</f>
        <v>450000</v>
      </c>
      <c r="C62" s="30">
        <f>MIN('Oferente 1'!C62,'Oferente 2'!C62)</f>
        <v>2000</v>
      </c>
      <c r="D62" s="30">
        <f>MIN('Oferente 1'!D62,'Oferente 2'!D62)</f>
        <v>50000</v>
      </c>
      <c r="E62" s="30">
        <f>MIN('Oferente 1'!E62,'Oferente 2'!E62)</f>
        <v>600000</v>
      </c>
      <c r="F62" s="30">
        <f>MIN('Oferente 1'!F62,'Oferente 2'!F62)</f>
        <v>3000</v>
      </c>
      <c r="G62" s="30">
        <f>MIN('Oferente 1'!G62,'Oferente 2'!G62)</f>
        <v>50000</v>
      </c>
      <c r="H62" s="30">
        <f>MIN('Oferente 1'!H62,'Oferente 2'!H62)</f>
        <v>750000</v>
      </c>
      <c r="I62" s="30">
        <f>MIN('Oferente 1'!I62,'Oferente 2'!I62)</f>
        <v>4000</v>
      </c>
      <c r="J62" s="30">
        <f>MIN('Oferente 1'!J62,'Oferente 2'!J62)</f>
        <v>50000</v>
      </c>
      <c r="K62" s="30">
        <f>MIN('Oferente 1'!K62,'Oferente 2'!K62)</f>
        <v>900000</v>
      </c>
      <c r="L62" s="30">
        <f>MIN('Oferente 1'!L62,'Oferente 2'!L62)</f>
        <v>5000</v>
      </c>
      <c r="M62" s="30">
        <f>MIN('Oferente 1'!M62,'Oferente 2'!M62)</f>
        <v>50000</v>
      </c>
      <c r="N62" s="23"/>
    </row>
    <row r="63" spans="1:70" s="11" customFormat="1">
      <c r="A63" s="52" t="s">
        <v>75</v>
      </c>
      <c r="B63" s="30">
        <f>MIN('Oferente 1'!B63,'Oferente 2'!B63)</f>
        <v>500000</v>
      </c>
      <c r="C63" s="30">
        <f>MIN('Oferente 1'!C63,'Oferente 2'!C63)</f>
        <v>2000</v>
      </c>
      <c r="D63" s="30">
        <f>MIN('Oferente 1'!D63,'Oferente 2'!D63)</f>
        <v>50000</v>
      </c>
      <c r="E63" s="30">
        <f>MIN('Oferente 1'!E63,'Oferente 2'!E63)</f>
        <v>800000</v>
      </c>
      <c r="F63" s="30">
        <f>MIN('Oferente 1'!F63,'Oferente 2'!F63)</f>
        <v>3000</v>
      </c>
      <c r="G63" s="30">
        <f>MIN('Oferente 1'!G63,'Oferente 2'!G63)</f>
        <v>50000</v>
      </c>
      <c r="H63" s="30">
        <f>MIN('Oferente 1'!H63,'Oferente 2'!H63)</f>
        <v>980000</v>
      </c>
      <c r="I63" s="30">
        <f>MIN('Oferente 1'!I63,'Oferente 2'!I63)</f>
        <v>4000</v>
      </c>
      <c r="J63" s="30">
        <f>MIN('Oferente 1'!J63,'Oferente 2'!J63)</f>
        <v>50000</v>
      </c>
      <c r="K63" s="30">
        <f>MIN('Oferente 1'!K63,'Oferente 2'!K63)</f>
        <v>1200000</v>
      </c>
      <c r="L63" s="30">
        <f>MIN('Oferente 1'!L63,'Oferente 2'!L63)</f>
        <v>5000</v>
      </c>
      <c r="M63" s="30">
        <f>MIN('Oferente 1'!M63,'Oferente 2'!M63)</f>
        <v>50000</v>
      </c>
      <c r="N63" s="23"/>
    </row>
    <row r="64" spans="1:70" s="11" customFormat="1">
      <c r="A64" s="52" t="s">
        <v>76</v>
      </c>
      <c r="B64" s="30">
        <f>MIN('Oferente 1'!B64,'Oferente 2'!B64)</f>
        <v>500000</v>
      </c>
      <c r="C64" s="30">
        <f>MIN('Oferente 1'!C64,'Oferente 2'!C64)</f>
        <v>2000</v>
      </c>
      <c r="D64" s="30">
        <f>MIN('Oferente 1'!D64,'Oferente 2'!D64)</f>
        <v>50000</v>
      </c>
      <c r="E64" s="30">
        <f>MIN('Oferente 1'!E64,'Oferente 2'!E64)</f>
        <v>800000</v>
      </c>
      <c r="F64" s="30">
        <f>MIN('Oferente 1'!F64,'Oferente 2'!F64)</f>
        <v>3000</v>
      </c>
      <c r="G64" s="30">
        <f>MIN('Oferente 1'!G64,'Oferente 2'!G64)</f>
        <v>50000</v>
      </c>
      <c r="H64" s="30">
        <f>MIN('Oferente 1'!H64,'Oferente 2'!H64)</f>
        <v>980000</v>
      </c>
      <c r="I64" s="30">
        <f>MIN('Oferente 1'!I64,'Oferente 2'!I64)</f>
        <v>4000</v>
      </c>
      <c r="J64" s="30">
        <f>MIN('Oferente 1'!J64,'Oferente 2'!J64)</f>
        <v>50000</v>
      </c>
      <c r="K64" s="30">
        <f>MIN('Oferente 1'!K64,'Oferente 2'!K64)</f>
        <v>1200000</v>
      </c>
      <c r="L64" s="30">
        <f>MIN('Oferente 1'!L64,'Oferente 2'!L64)</f>
        <v>5000</v>
      </c>
      <c r="M64" s="30">
        <f>MIN('Oferente 1'!M64,'Oferente 2'!M64)</f>
        <v>50000</v>
      </c>
      <c r="N64" s="23"/>
    </row>
    <row r="65" spans="1:70" s="11" customFormat="1" ht="15" customHeight="1">
      <c r="A65" s="52" t="s">
        <v>77</v>
      </c>
      <c r="B65" s="30">
        <f>MIN('Oferente 1'!B65,'Oferente 2'!B65)</f>
        <v>550000</v>
      </c>
      <c r="C65" s="30">
        <f>MIN('Oferente 1'!C65,'Oferente 2'!C65)</f>
        <v>2000</v>
      </c>
      <c r="D65" s="30">
        <f>MIN('Oferente 1'!D65,'Oferente 2'!D65)</f>
        <v>50000</v>
      </c>
      <c r="E65" s="30">
        <f>MIN('Oferente 1'!E65,'Oferente 2'!E65)</f>
        <v>800000</v>
      </c>
      <c r="F65" s="30">
        <f>MIN('Oferente 1'!F65,'Oferente 2'!F65)</f>
        <v>3000</v>
      </c>
      <c r="G65" s="30">
        <f>MIN('Oferente 1'!G65,'Oferente 2'!G65)</f>
        <v>50000</v>
      </c>
      <c r="H65" s="30">
        <f>MIN('Oferente 1'!H65,'Oferente 2'!H65)</f>
        <v>980000</v>
      </c>
      <c r="I65" s="30">
        <f>MIN('Oferente 1'!I65,'Oferente 2'!I65)</f>
        <v>4000</v>
      </c>
      <c r="J65" s="30">
        <f>MIN('Oferente 1'!J65,'Oferente 2'!J65)</f>
        <v>50000</v>
      </c>
      <c r="K65" s="30">
        <f>MIN('Oferente 1'!K65,'Oferente 2'!K65)</f>
        <v>1200000</v>
      </c>
      <c r="L65" s="30">
        <f>MIN('Oferente 1'!L65,'Oferente 2'!L65)</f>
        <v>5000</v>
      </c>
      <c r="M65" s="30">
        <f>MIN('Oferente 1'!M65,'Oferente 2'!M65)</f>
        <v>50000</v>
      </c>
      <c r="N65" s="23"/>
    </row>
    <row r="66" spans="1:70" s="11" customFormat="1">
      <c r="A66" s="52" t="s">
        <v>78</v>
      </c>
      <c r="B66" s="30">
        <f>MIN('Oferente 1'!B66,'Oferente 2'!B66)</f>
        <v>600000</v>
      </c>
      <c r="C66" s="30">
        <f>MIN('Oferente 1'!C66,'Oferente 2'!C66)</f>
        <v>2000</v>
      </c>
      <c r="D66" s="30">
        <f>MIN('Oferente 1'!D66,'Oferente 2'!D66)</f>
        <v>50000</v>
      </c>
      <c r="E66" s="30">
        <f>MIN('Oferente 1'!E66,'Oferente 2'!E66)</f>
        <v>950000</v>
      </c>
      <c r="F66" s="30">
        <f>MIN('Oferente 1'!F66,'Oferente 2'!F66)</f>
        <v>3000</v>
      </c>
      <c r="G66" s="30">
        <f>MIN('Oferente 1'!G66,'Oferente 2'!G66)</f>
        <v>50000</v>
      </c>
      <c r="H66" s="30">
        <f>MIN('Oferente 1'!H66,'Oferente 2'!H66)</f>
        <v>1150000</v>
      </c>
      <c r="I66" s="30">
        <f>MIN('Oferente 1'!I66,'Oferente 2'!I66)</f>
        <v>4000</v>
      </c>
      <c r="J66" s="30">
        <f>MIN('Oferente 1'!J66,'Oferente 2'!J66)</f>
        <v>50000</v>
      </c>
      <c r="K66" s="30">
        <f>MIN('Oferente 1'!K66,'Oferente 2'!K66)</f>
        <v>1500000</v>
      </c>
      <c r="L66" s="30">
        <f>MIN('Oferente 1'!L66,'Oferente 2'!L66)</f>
        <v>5000</v>
      </c>
      <c r="M66" s="30">
        <f>MIN('Oferente 1'!M66,'Oferente 2'!M66)</f>
        <v>50000</v>
      </c>
      <c r="N66" s="23"/>
    </row>
    <row r="67" spans="1:70" s="11" customFormat="1">
      <c r="A67" s="52" t="s">
        <v>79</v>
      </c>
      <c r="B67" s="30">
        <f>MIN('Oferente 1'!B67,'Oferente 2'!B67)</f>
        <v>600000</v>
      </c>
      <c r="C67" s="30">
        <f>MIN('Oferente 1'!C67,'Oferente 2'!C67)</f>
        <v>2000</v>
      </c>
      <c r="D67" s="30">
        <f>MIN('Oferente 1'!D67,'Oferente 2'!D67)</f>
        <v>50000</v>
      </c>
      <c r="E67" s="30">
        <f>MIN('Oferente 1'!E67,'Oferente 2'!E67)</f>
        <v>950000</v>
      </c>
      <c r="F67" s="30">
        <f>MIN('Oferente 1'!F67,'Oferente 2'!F67)</f>
        <v>3000</v>
      </c>
      <c r="G67" s="30">
        <f>MIN('Oferente 1'!G67,'Oferente 2'!G67)</f>
        <v>50000</v>
      </c>
      <c r="H67" s="30">
        <f>MIN('Oferente 1'!H67,'Oferente 2'!H67)</f>
        <v>1150000</v>
      </c>
      <c r="I67" s="30">
        <f>MIN('Oferente 1'!I67,'Oferente 2'!I67)</f>
        <v>4000</v>
      </c>
      <c r="J67" s="30">
        <f>MIN('Oferente 1'!J67,'Oferente 2'!J67)</f>
        <v>50000</v>
      </c>
      <c r="K67" s="30">
        <f>MIN('Oferente 1'!K67,'Oferente 2'!K67)</f>
        <v>1500000</v>
      </c>
      <c r="L67" s="30">
        <f>MIN('Oferente 1'!L67,'Oferente 2'!L67)</f>
        <v>5000</v>
      </c>
      <c r="M67" s="30">
        <f>MIN('Oferente 1'!M67,'Oferente 2'!M67)</f>
        <v>50000</v>
      </c>
      <c r="N67" s="23"/>
    </row>
    <row r="68" spans="1:70" s="11" customFormat="1">
      <c r="A68" s="52" t="s">
        <v>80</v>
      </c>
      <c r="B68" s="30">
        <f>MIN('Oferente 1'!B68,'Oferente 2'!B68)</f>
        <v>600000</v>
      </c>
      <c r="C68" s="30">
        <f>MIN('Oferente 1'!C68,'Oferente 2'!C68)</f>
        <v>2000</v>
      </c>
      <c r="D68" s="30">
        <f>MIN('Oferente 1'!D68,'Oferente 2'!D68)</f>
        <v>50000</v>
      </c>
      <c r="E68" s="30">
        <f>MIN('Oferente 1'!E68,'Oferente 2'!E68)</f>
        <v>950000</v>
      </c>
      <c r="F68" s="30">
        <f>MIN('Oferente 1'!F68,'Oferente 2'!F68)</f>
        <v>3000</v>
      </c>
      <c r="G68" s="30">
        <f>MIN('Oferente 1'!G68,'Oferente 2'!G68)</f>
        <v>50000</v>
      </c>
      <c r="H68" s="30">
        <f>MIN('Oferente 1'!H68,'Oferente 2'!H68)</f>
        <v>1150000</v>
      </c>
      <c r="I68" s="30">
        <f>MIN('Oferente 1'!I68,'Oferente 2'!I68)</f>
        <v>4000</v>
      </c>
      <c r="J68" s="30">
        <f>MIN('Oferente 1'!J68,'Oferente 2'!J68)</f>
        <v>50000</v>
      </c>
      <c r="K68" s="30">
        <f>MIN('Oferente 1'!K68,'Oferente 2'!K68)</f>
        <v>1500000</v>
      </c>
      <c r="L68" s="30">
        <f>MIN('Oferente 1'!L68,'Oferente 2'!L68)</f>
        <v>5000</v>
      </c>
      <c r="M68" s="30">
        <f>MIN('Oferente 1'!M68,'Oferente 2'!M68)</f>
        <v>50000</v>
      </c>
      <c r="N68" s="23"/>
    </row>
    <row r="69" spans="1:70" s="11" customFormat="1" ht="24">
      <c r="A69" s="52" t="s">
        <v>81</v>
      </c>
      <c r="B69" s="30">
        <f>MIN('Oferente 1'!B69,'Oferente 2'!B69)</f>
        <v>650000</v>
      </c>
      <c r="C69" s="30">
        <f>MIN('Oferente 1'!C69,'Oferente 2'!C69)</f>
        <v>2000</v>
      </c>
      <c r="D69" s="30">
        <f>MIN('Oferente 1'!D69,'Oferente 2'!D69)</f>
        <v>50000</v>
      </c>
      <c r="E69" s="30">
        <f>MIN('Oferente 1'!E69,'Oferente 2'!E69)</f>
        <v>1050000</v>
      </c>
      <c r="F69" s="30">
        <f>MIN('Oferente 1'!F69,'Oferente 2'!F69)</f>
        <v>3000</v>
      </c>
      <c r="G69" s="30">
        <f>MIN('Oferente 1'!G69,'Oferente 2'!G69)</f>
        <v>50000</v>
      </c>
      <c r="H69" s="30">
        <f>MIN('Oferente 1'!H69,'Oferente 2'!H69)</f>
        <v>1300000</v>
      </c>
      <c r="I69" s="30">
        <f>MIN('Oferente 1'!I69,'Oferente 2'!I69)</f>
        <v>4000</v>
      </c>
      <c r="J69" s="30">
        <f>MIN('Oferente 1'!J69,'Oferente 2'!J69)</f>
        <v>50000</v>
      </c>
      <c r="K69" s="30">
        <f>MIN('Oferente 1'!K69,'Oferente 2'!K69)</f>
        <v>1700000</v>
      </c>
      <c r="L69" s="30">
        <f>MIN('Oferente 1'!L69,'Oferente 2'!L69)</f>
        <v>5000</v>
      </c>
      <c r="M69" s="30">
        <f>MIN('Oferente 1'!M69,'Oferente 2'!M69)</f>
        <v>50000</v>
      </c>
      <c r="N69" s="23"/>
    </row>
    <row r="70" spans="1:70" s="11" customFormat="1">
      <c r="A70" s="52" t="s">
        <v>82</v>
      </c>
      <c r="B70" s="30">
        <f>MIN('Oferente 1'!B70,'Oferente 2'!B70)</f>
        <v>750000</v>
      </c>
      <c r="C70" s="30">
        <f>MIN('Oferente 1'!C70,'Oferente 2'!C70)</f>
        <v>2000</v>
      </c>
      <c r="D70" s="30">
        <f>MIN('Oferente 1'!D70,'Oferente 2'!D70)</f>
        <v>50000</v>
      </c>
      <c r="E70" s="30">
        <f>MIN('Oferente 1'!E70,'Oferente 2'!E70)</f>
        <v>1250000</v>
      </c>
      <c r="F70" s="30">
        <f>MIN('Oferente 1'!F70,'Oferente 2'!F70)</f>
        <v>3000</v>
      </c>
      <c r="G70" s="30">
        <f>MIN('Oferente 1'!G70,'Oferente 2'!G70)</f>
        <v>50000</v>
      </c>
      <c r="H70" s="30">
        <f>MIN('Oferente 1'!H70,'Oferente 2'!H70)</f>
        <v>1500000</v>
      </c>
      <c r="I70" s="30">
        <f>MIN('Oferente 1'!I70,'Oferente 2'!I70)</f>
        <v>4000</v>
      </c>
      <c r="J70" s="30">
        <f>MIN('Oferente 1'!J70,'Oferente 2'!J70)</f>
        <v>50000</v>
      </c>
      <c r="K70" s="30">
        <f>MIN('Oferente 1'!K70,'Oferente 2'!K70)</f>
        <v>1950000</v>
      </c>
      <c r="L70" s="30">
        <f>MIN('Oferente 1'!L70,'Oferente 2'!L70)</f>
        <v>5000</v>
      </c>
      <c r="M70" s="30">
        <f>MIN('Oferente 1'!M70,'Oferente 2'!M70)</f>
        <v>50000</v>
      </c>
      <c r="N70" s="23"/>
    </row>
    <row r="71" spans="1:70" s="11" customFormat="1">
      <c r="A71" s="52" t="s">
        <v>83</v>
      </c>
      <c r="B71" s="30">
        <f>MIN('Oferente 1'!B71,'Oferente 2'!B71)</f>
        <v>650000</v>
      </c>
      <c r="C71" s="30">
        <f>MIN('Oferente 1'!C71,'Oferente 2'!C71)</f>
        <v>2000</v>
      </c>
      <c r="D71" s="30">
        <f>MIN('Oferente 1'!D71,'Oferente 2'!D71)</f>
        <v>50000</v>
      </c>
      <c r="E71" s="30">
        <f>MIN('Oferente 1'!E71,'Oferente 2'!E71)</f>
        <v>1050000</v>
      </c>
      <c r="F71" s="30">
        <f>MIN('Oferente 1'!F71,'Oferente 2'!F71)</f>
        <v>3000</v>
      </c>
      <c r="G71" s="30">
        <f>MIN('Oferente 1'!G71,'Oferente 2'!G71)</f>
        <v>50000</v>
      </c>
      <c r="H71" s="30">
        <f>MIN('Oferente 1'!H71,'Oferente 2'!H71)</f>
        <v>1300000</v>
      </c>
      <c r="I71" s="30">
        <f>MIN('Oferente 1'!I71,'Oferente 2'!I71)</f>
        <v>4000</v>
      </c>
      <c r="J71" s="30">
        <f>MIN('Oferente 1'!J71,'Oferente 2'!J71)</f>
        <v>50000</v>
      </c>
      <c r="K71" s="30">
        <f>MIN('Oferente 1'!K71,'Oferente 2'!K71)</f>
        <v>1700000</v>
      </c>
      <c r="L71" s="30">
        <f>MIN('Oferente 1'!L71,'Oferente 2'!L71)</f>
        <v>5000</v>
      </c>
      <c r="M71" s="30">
        <f>MIN('Oferente 1'!M71,'Oferente 2'!M71)</f>
        <v>50000</v>
      </c>
      <c r="N71" s="23"/>
    </row>
    <row r="72" spans="1:70" s="11" customFormat="1" ht="9.75" customHeight="1">
      <c r="N72" s="23"/>
    </row>
    <row r="73" spans="1:70" s="11" customFormat="1" ht="12.75" customHeight="1">
      <c r="A73" s="105" t="s">
        <v>84</v>
      </c>
      <c r="B73" s="106"/>
      <c r="C73" s="106"/>
      <c r="D73" s="106"/>
      <c r="E73" s="106"/>
      <c r="F73" s="106"/>
      <c r="G73" s="106"/>
      <c r="H73" s="106"/>
      <c r="I73" s="106"/>
      <c r="J73" s="106"/>
      <c r="K73" s="26"/>
      <c r="L73" s="26"/>
      <c r="M73" s="26"/>
      <c r="N73" s="23"/>
      <c r="O73" s="26"/>
      <c r="P73" s="26"/>
      <c r="Q73" s="26"/>
      <c r="R73" s="26"/>
    </row>
    <row r="74" spans="1:70" s="22" customFormat="1" ht="27" customHeight="1">
      <c r="A74" s="9" t="s">
        <v>19</v>
      </c>
      <c r="B74" s="104" t="s">
        <v>21</v>
      </c>
      <c r="C74" s="104"/>
      <c r="D74" s="104"/>
      <c r="E74" s="104" t="s">
        <v>22</v>
      </c>
      <c r="F74" s="104"/>
      <c r="G74" s="104"/>
      <c r="H74" s="104" t="s">
        <v>23</v>
      </c>
      <c r="I74" s="104"/>
      <c r="J74" s="104"/>
      <c r="K74" s="15"/>
      <c r="L74" s="15"/>
      <c r="M74" s="21"/>
      <c r="N74" s="23"/>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row>
    <row r="75" spans="1:70">
      <c r="A75" s="9" t="s">
        <v>24</v>
      </c>
      <c r="B75" s="103" t="s">
        <v>25</v>
      </c>
      <c r="C75" s="101" t="s">
        <v>85</v>
      </c>
      <c r="D75" s="102" t="s">
        <v>27</v>
      </c>
      <c r="E75" s="103" t="s">
        <v>25</v>
      </c>
      <c r="F75" s="101" t="s">
        <v>85</v>
      </c>
      <c r="G75" s="102" t="s">
        <v>27</v>
      </c>
      <c r="H75" s="103" t="s">
        <v>25</v>
      </c>
      <c r="I75" s="101" t="s">
        <v>85</v>
      </c>
      <c r="J75" s="102" t="s">
        <v>27</v>
      </c>
      <c r="K75" s="16"/>
      <c r="L75" s="12"/>
      <c r="N75" s="23"/>
      <c r="O75" s="11"/>
      <c r="P75" s="11"/>
      <c r="Q75" s="11"/>
      <c r="R75" s="11"/>
      <c r="BM75" s="19"/>
      <c r="BN75" s="19"/>
      <c r="BO75" s="19"/>
      <c r="BP75" s="19"/>
      <c r="BQ75" s="19"/>
      <c r="BR75" s="19"/>
    </row>
    <row r="76" spans="1:70">
      <c r="A76" s="9" t="s">
        <v>28</v>
      </c>
      <c r="B76" s="103"/>
      <c r="C76" s="101"/>
      <c r="D76" s="102"/>
      <c r="E76" s="103"/>
      <c r="F76" s="101"/>
      <c r="G76" s="102"/>
      <c r="H76" s="103"/>
      <c r="I76" s="101"/>
      <c r="J76" s="102"/>
      <c r="K76" s="17"/>
      <c r="L76" s="12"/>
      <c r="N76" s="23"/>
      <c r="O76" s="11"/>
      <c r="P76" s="11"/>
      <c r="Q76" s="11"/>
      <c r="R76" s="11"/>
      <c r="BM76" s="19"/>
      <c r="BN76" s="19"/>
      <c r="BO76" s="19"/>
      <c r="BP76" s="19"/>
      <c r="BQ76" s="19"/>
      <c r="BR76" s="19"/>
    </row>
    <row r="77" spans="1:70" s="11" customFormat="1">
      <c r="A77" s="48" t="s">
        <v>86</v>
      </c>
      <c r="B77" s="30">
        <f>MIN('Oferente 1'!B77,'Oferente 2'!B77)</f>
        <v>5940000</v>
      </c>
      <c r="C77" s="30">
        <f>MIN('Oferente 1'!C77,'Oferente 2'!C77)</f>
        <v>4000</v>
      </c>
      <c r="D77" s="30">
        <f>MIN('Oferente 1'!D77,'Oferente 2'!D77)</f>
        <v>70000</v>
      </c>
      <c r="E77" s="30">
        <f>MIN('Oferente 1'!E77,'Oferente 2'!E77)</f>
        <v>6204000</v>
      </c>
      <c r="F77" s="30">
        <f>MIN('Oferente 1'!F77,'Oferente 2'!F77)</f>
        <v>5000</v>
      </c>
      <c r="G77" s="30">
        <f>MIN('Oferente 1'!G77,'Oferente 2'!G77)</f>
        <v>70000</v>
      </c>
      <c r="H77" s="30">
        <f>MIN('Oferente 1'!H77,'Oferente 2'!H77)</f>
        <v>6732000</v>
      </c>
      <c r="I77" s="30">
        <f>MIN('Oferente 1'!I77,'Oferente 2'!I77)</f>
        <v>6000</v>
      </c>
      <c r="J77" s="30">
        <f>MIN('Oferente 1'!J77,'Oferente 2'!J77)</f>
        <v>70000</v>
      </c>
      <c r="N77" s="23"/>
    </row>
    <row r="78" spans="1:70" s="11" customFormat="1">
      <c r="A78" s="48" t="s">
        <v>87</v>
      </c>
      <c r="B78" s="30">
        <f>MIN('Oferente 1'!B78,'Oferente 2'!B78)</f>
        <v>5940000</v>
      </c>
      <c r="C78" s="30">
        <f>MIN('Oferente 1'!C78,'Oferente 2'!C78)</f>
        <v>4000</v>
      </c>
      <c r="D78" s="30">
        <f>MIN('Oferente 1'!D78,'Oferente 2'!D78)</f>
        <v>70000</v>
      </c>
      <c r="E78" s="30">
        <f>MIN('Oferente 1'!E78,'Oferente 2'!E78)</f>
        <v>6204000</v>
      </c>
      <c r="F78" s="30">
        <f>MIN('Oferente 1'!F78,'Oferente 2'!F78)</f>
        <v>5000</v>
      </c>
      <c r="G78" s="30">
        <f>MIN('Oferente 1'!G78,'Oferente 2'!G78)</f>
        <v>70000</v>
      </c>
      <c r="H78" s="30">
        <f>MIN('Oferente 1'!H78,'Oferente 2'!H78)</f>
        <v>6732000</v>
      </c>
      <c r="I78" s="30">
        <f>MIN('Oferente 1'!I78,'Oferente 2'!I78)</f>
        <v>6000</v>
      </c>
      <c r="J78" s="30">
        <f>MIN('Oferente 1'!J78,'Oferente 2'!J78)</f>
        <v>70000</v>
      </c>
      <c r="N78" s="23"/>
    </row>
    <row r="79" spans="1:70" s="11" customFormat="1">
      <c r="A79" s="48" t="s">
        <v>88</v>
      </c>
      <c r="B79" s="30">
        <f>MIN('Oferente 1'!B79,'Oferente 2'!B79)</f>
        <v>6468000</v>
      </c>
      <c r="C79" s="30">
        <f>MIN('Oferente 1'!C79,'Oferente 2'!C79)</f>
        <v>4000</v>
      </c>
      <c r="D79" s="30">
        <f>MIN('Oferente 1'!D79,'Oferente 2'!D79)</f>
        <v>70000</v>
      </c>
      <c r="E79" s="30">
        <f>MIN('Oferente 1'!E79,'Oferente 2'!E79)</f>
        <v>6732000</v>
      </c>
      <c r="F79" s="30">
        <f>MIN('Oferente 1'!F79,'Oferente 2'!F79)</f>
        <v>5000</v>
      </c>
      <c r="G79" s="30">
        <f>MIN('Oferente 1'!G79,'Oferente 2'!G79)</f>
        <v>70000</v>
      </c>
      <c r="H79" s="30">
        <f>MIN('Oferente 1'!H79,'Oferente 2'!H79)</f>
        <v>7260000</v>
      </c>
      <c r="I79" s="30">
        <f>MIN('Oferente 1'!I79,'Oferente 2'!I79)</f>
        <v>6000</v>
      </c>
      <c r="J79" s="30">
        <f>MIN('Oferente 1'!J79,'Oferente 2'!J79)</f>
        <v>70000</v>
      </c>
      <c r="N79" s="23"/>
    </row>
    <row r="80" spans="1:70" s="11" customFormat="1">
      <c r="A80" s="48" t="s">
        <v>89</v>
      </c>
      <c r="B80" s="30">
        <f>MIN('Oferente 1'!B80,'Oferente 2'!B80)</f>
        <v>6468000</v>
      </c>
      <c r="C80" s="30">
        <f>MIN('Oferente 1'!C80,'Oferente 2'!C80)</f>
        <v>4000</v>
      </c>
      <c r="D80" s="30">
        <f>MIN('Oferente 1'!D80,'Oferente 2'!D80)</f>
        <v>70000</v>
      </c>
      <c r="E80" s="30">
        <f>MIN('Oferente 1'!E80,'Oferente 2'!E80)</f>
        <v>6732000</v>
      </c>
      <c r="F80" s="30">
        <f>MIN('Oferente 1'!F80,'Oferente 2'!F80)</f>
        <v>5000</v>
      </c>
      <c r="G80" s="30">
        <f>MIN('Oferente 1'!G80,'Oferente 2'!G80)</f>
        <v>70000</v>
      </c>
      <c r="H80" s="30">
        <f>MIN('Oferente 1'!H80,'Oferente 2'!H80)</f>
        <v>7260000</v>
      </c>
      <c r="I80" s="30">
        <f>MIN('Oferente 1'!I80,'Oferente 2'!I80)</f>
        <v>6000</v>
      </c>
      <c r="J80" s="30">
        <f>MIN('Oferente 1'!J80,'Oferente 2'!J80)</f>
        <v>70000</v>
      </c>
      <c r="N80" s="23"/>
    </row>
    <row r="81" spans="1:14" s="11" customFormat="1">
      <c r="A81" s="48" t="s">
        <v>90</v>
      </c>
      <c r="B81" s="30">
        <f>MIN('Oferente 1'!B81,'Oferente 2'!B81)</f>
        <v>5000000</v>
      </c>
      <c r="C81" s="30">
        <f>MIN('Oferente 1'!C81,'Oferente 2'!C81)</f>
        <v>4000</v>
      </c>
      <c r="D81" s="30">
        <f>MIN('Oferente 1'!D81,'Oferente 2'!D81)</f>
        <v>70000</v>
      </c>
      <c r="E81" s="30">
        <f>MIN('Oferente 1'!E81,'Oferente 2'!E81)</f>
        <v>6732000</v>
      </c>
      <c r="F81" s="30">
        <f>MIN('Oferente 1'!F81,'Oferente 2'!F81)</f>
        <v>5000</v>
      </c>
      <c r="G81" s="30">
        <f>MIN('Oferente 1'!G81,'Oferente 2'!G81)</f>
        <v>70000</v>
      </c>
      <c r="H81" s="30">
        <f>MIN('Oferente 1'!H81,'Oferente 2'!H81)</f>
        <v>7260000</v>
      </c>
      <c r="I81" s="30">
        <f>MIN('Oferente 1'!I81,'Oferente 2'!I81)</f>
        <v>6000</v>
      </c>
      <c r="J81" s="30">
        <f>MIN('Oferente 1'!J81,'Oferente 2'!J81)</f>
        <v>70000</v>
      </c>
      <c r="N81" s="23"/>
    </row>
    <row r="82" spans="1:14" s="11" customFormat="1">
      <c r="A82" s="48" t="s">
        <v>91</v>
      </c>
      <c r="B82" s="30">
        <f>MIN('Oferente 1'!B82,'Oferente 2'!B82)</f>
        <v>3960000</v>
      </c>
      <c r="C82" s="30">
        <f>MIN('Oferente 1'!C82,'Oferente 2'!C82)</f>
        <v>4000</v>
      </c>
      <c r="D82" s="30">
        <f>MIN('Oferente 1'!D82,'Oferente 2'!D82)</f>
        <v>70000</v>
      </c>
      <c r="E82" s="30">
        <f>MIN('Oferente 1'!E82,'Oferente 2'!E82)</f>
        <v>4224000</v>
      </c>
      <c r="F82" s="30">
        <f>MIN('Oferente 1'!F82,'Oferente 2'!F82)</f>
        <v>5000</v>
      </c>
      <c r="G82" s="30">
        <f>MIN('Oferente 1'!G82,'Oferente 2'!G82)</f>
        <v>70000</v>
      </c>
      <c r="H82" s="30">
        <f>MIN('Oferente 1'!H82,'Oferente 2'!H82)</f>
        <v>4752000</v>
      </c>
      <c r="I82" s="30">
        <f>MIN('Oferente 1'!I82,'Oferente 2'!I82)</f>
        <v>6000</v>
      </c>
      <c r="J82" s="30">
        <f>MIN('Oferente 1'!J82,'Oferente 2'!J82)</f>
        <v>70000</v>
      </c>
      <c r="N82" s="23"/>
    </row>
    <row r="83" spans="1:14" s="11" customFormat="1">
      <c r="A83" s="48" t="s">
        <v>92</v>
      </c>
      <c r="B83" s="30">
        <f>MIN('Oferente 1'!B83,'Oferente 2'!B83)</f>
        <v>3828000</v>
      </c>
      <c r="C83" s="30">
        <f>MIN('Oferente 1'!C83,'Oferente 2'!C83)</f>
        <v>4000</v>
      </c>
      <c r="D83" s="30">
        <f>MIN('Oferente 1'!D83,'Oferente 2'!D83)</f>
        <v>70000</v>
      </c>
      <c r="E83" s="30">
        <f>MIN('Oferente 1'!E83,'Oferente 2'!E83)</f>
        <v>4092000</v>
      </c>
      <c r="F83" s="30">
        <f>MIN('Oferente 1'!F83,'Oferente 2'!F83)</f>
        <v>5000</v>
      </c>
      <c r="G83" s="30">
        <f>MIN('Oferente 1'!G83,'Oferente 2'!G83)</f>
        <v>70000</v>
      </c>
      <c r="H83" s="30">
        <f>MIN('Oferente 1'!H83,'Oferente 2'!H83)</f>
        <v>4620000</v>
      </c>
      <c r="I83" s="30">
        <f>MIN('Oferente 1'!I83,'Oferente 2'!I83)</f>
        <v>6000</v>
      </c>
      <c r="J83" s="30">
        <f>MIN('Oferente 1'!J83,'Oferente 2'!J83)</f>
        <v>70000</v>
      </c>
      <c r="N83" s="23"/>
    </row>
    <row r="84" spans="1:14" s="11" customFormat="1">
      <c r="A84" s="48" t="s">
        <v>93</v>
      </c>
      <c r="B84" s="30">
        <f>MIN('Oferente 1'!B84,'Oferente 2'!B84)</f>
        <v>4356000</v>
      </c>
      <c r="C84" s="30">
        <f>MIN('Oferente 1'!C84,'Oferente 2'!C84)</f>
        <v>4000</v>
      </c>
      <c r="D84" s="30">
        <f>MIN('Oferente 1'!D84,'Oferente 2'!D84)</f>
        <v>70000</v>
      </c>
      <c r="E84" s="30">
        <f>MIN('Oferente 1'!E84,'Oferente 2'!E84)</f>
        <v>4620000</v>
      </c>
      <c r="F84" s="30">
        <f>MIN('Oferente 1'!F84,'Oferente 2'!F84)</f>
        <v>5000</v>
      </c>
      <c r="G84" s="30">
        <f>MIN('Oferente 1'!G84,'Oferente 2'!G84)</f>
        <v>70000</v>
      </c>
      <c r="H84" s="30">
        <f>MIN('Oferente 1'!H84,'Oferente 2'!H84)</f>
        <v>5148000</v>
      </c>
      <c r="I84" s="30">
        <f>MIN('Oferente 1'!I84,'Oferente 2'!I84)</f>
        <v>6000</v>
      </c>
      <c r="J84" s="30">
        <f>MIN('Oferente 1'!J84,'Oferente 2'!J84)</f>
        <v>70000</v>
      </c>
      <c r="N84" s="23"/>
    </row>
    <row r="85" spans="1:14" s="11" customFormat="1">
      <c r="A85" s="48" t="s">
        <v>94</v>
      </c>
      <c r="B85" s="30">
        <f>MIN('Oferente 1'!B85,'Oferente 2'!B85)</f>
        <v>4356000</v>
      </c>
      <c r="C85" s="30">
        <f>MIN('Oferente 1'!C85,'Oferente 2'!C85)</f>
        <v>4000</v>
      </c>
      <c r="D85" s="30">
        <f>MIN('Oferente 1'!D85,'Oferente 2'!D85)</f>
        <v>70000</v>
      </c>
      <c r="E85" s="30">
        <f>MIN('Oferente 1'!E85,'Oferente 2'!E85)</f>
        <v>4620000</v>
      </c>
      <c r="F85" s="30">
        <f>MIN('Oferente 1'!F85,'Oferente 2'!F85)</f>
        <v>5000</v>
      </c>
      <c r="G85" s="30">
        <f>MIN('Oferente 1'!G85,'Oferente 2'!G85)</f>
        <v>70000</v>
      </c>
      <c r="H85" s="30">
        <f>MIN('Oferente 1'!H85,'Oferente 2'!H85)</f>
        <v>5148000</v>
      </c>
      <c r="I85" s="30">
        <f>MIN('Oferente 1'!I85,'Oferente 2'!I85)</f>
        <v>6000</v>
      </c>
      <c r="J85" s="30">
        <f>MIN('Oferente 1'!J85,'Oferente 2'!J85)</f>
        <v>70000</v>
      </c>
      <c r="N85" s="23"/>
    </row>
    <row r="86" spans="1:14" s="11" customFormat="1">
      <c r="A86" s="48" t="s">
        <v>95</v>
      </c>
      <c r="B86" s="30">
        <f>MIN('Oferente 1'!B86,'Oferente 2'!B86)</f>
        <v>3564000</v>
      </c>
      <c r="C86" s="30">
        <f>MIN('Oferente 1'!C86,'Oferente 2'!C86)</f>
        <v>4000</v>
      </c>
      <c r="D86" s="30">
        <f>MIN('Oferente 1'!D86,'Oferente 2'!D86)</f>
        <v>70000</v>
      </c>
      <c r="E86" s="30">
        <f>MIN('Oferente 1'!E86,'Oferente 2'!E86)</f>
        <v>3960000</v>
      </c>
      <c r="F86" s="30">
        <f>MIN('Oferente 1'!F86,'Oferente 2'!F86)</f>
        <v>5000</v>
      </c>
      <c r="G86" s="30">
        <f>MIN('Oferente 1'!G86,'Oferente 2'!G86)</f>
        <v>70000</v>
      </c>
      <c r="H86" s="30">
        <f>MIN('Oferente 1'!H86,'Oferente 2'!H86)</f>
        <v>4488000</v>
      </c>
      <c r="I86" s="30">
        <f>MIN('Oferente 1'!I86,'Oferente 2'!I86)</f>
        <v>6000</v>
      </c>
      <c r="J86" s="30">
        <f>MIN('Oferente 1'!J86,'Oferente 2'!J86)</f>
        <v>70000</v>
      </c>
      <c r="N86" s="23"/>
    </row>
    <row r="87" spans="1:14" s="11" customFormat="1">
      <c r="A87" s="48" t="s">
        <v>96</v>
      </c>
      <c r="B87" s="30">
        <f>MIN('Oferente 1'!B87,'Oferente 2'!B87)</f>
        <v>4488000</v>
      </c>
      <c r="C87" s="30">
        <f>MIN('Oferente 1'!C87,'Oferente 2'!C87)</f>
        <v>4000</v>
      </c>
      <c r="D87" s="30">
        <f>MIN('Oferente 1'!D87,'Oferente 2'!D87)</f>
        <v>70000</v>
      </c>
      <c r="E87" s="30">
        <f>MIN('Oferente 1'!E87,'Oferente 2'!E87)</f>
        <v>4884000</v>
      </c>
      <c r="F87" s="30">
        <f>MIN('Oferente 1'!F87,'Oferente 2'!F87)</f>
        <v>5000</v>
      </c>
      <c r="G87" s="30">
        <f>MIN('Oferente 1'!G87,'Oferente 2'!G87)</f>
        <v>70000</v>
      </c>
      <c r="H87" s="30">
        <f>MIN('Oferente 1'!H87,'Oferente 2'!H87)</f>
        <v>5412000</v>
      </c>
      <c r="I87" s="30">
        <f>MIN('Oferente 1'!I87,'Oferente 2'!I87)</f>
        <v>6000</v>
      </c>
      <c r="J87" s="30">
        <f>MIN('Oferente 1'!J87,'Oferente 2'!J87)</f>
        <v>70000</v>
      </c>
      <c r="N87" s="23"/>
    </row>
    <row r="88" spans="1:14" s="11" customFormat="1">
      <c r="A88" s="48" t="s">
        <v>97</v>
      </c>
      <c r="B88" s="30">
        <f>MIN('Oferente 1'!B88,'Oferente 2'!B88)</f>
        <v>5000000</v>
      </c>
      <c r="C88" s="30">
        <f>MIN('Oferente 1'!C88,'Oferente 2'!C88)</f>
        <v>4000</v>
      </c>
      <c r="D88" s="30">
        <f>MIN('Oferente 1'!D88,'Oferente 2'!D88)</f>
        <v>70000</v>
      </c>
      <c r="E88" s="30">
        <f>MIN('Oferente 1'!E88,'Oferente 2'!E88)</f>
        <v>5676000</v>
      </c>
      <c r="F88" s="30">
        <f>MIN('Oferente 1'!F88,'Oferente 2'!F88)</f>
        <v>5000</v>
      </c>
      <c r="G88" s="30">
        <f>MIN('Oferente 1'!G88,'Oferente 2'!G88)</f>
        <v>70000</v>
      </c>
      <c r="H88" s="30">
        <f>MIN('Oferente 1'!H88,'Oferente 2'!H88)</f>
        <v>6204000</v>
      </c>
      <c r="I88" s="30">
        <f>MIN('Oferente 1'!I88,'Oferente 2'!I88)</f>
        <v>6000</v>
      </c>
      <c r="J88" s="30">
        <f>MIN('Oferente 1'!J88,'Oferente 2'!J88)</f>
        <v>70000</v>
      </c>
      <c r="N88" s="23"/>
    </row>
    <row r="89" spans="1:14" s="11" customFormat="1">
      <c r="A89" s="48" t="s">
        <v>98</v>
      </c>
      <c r="B89" s="30">
        <f>MIN('Oferente 1'!B89,'Oferente 2'!B89)</f>
        <v>5000000</v>
      </c>
      <c r="C89" s="30">
        <f>MIN('Oferente 1'!C89,'Oferente 2'!C89)</f>
        <v>4000</v>
      </c>
      <c r="D89" s="30">
        <f>MIN('Oferente 1'!D89,'Oferente 2'!D89)</f>
        <v>70000</v>
      </c>
      <c r="E89" s="30">
        <f>MIN('Oferente 1'!E89,'Oferente 2'!E89)</f>
        <v>5544000</v>
      </c>
      <c r="F89" s="30">
        <f>MIN('Oferente 1'!F89,'Oferente 2'!F89)</f>
        <v>5000</v>
      </c>
      <c r="G89" s="30">
        <f>MIN('Oferente 1'!G89,'Oferente 2'!G89)</f>
        <v>70000</v>
      </c>
      <c r="H89" s="30">
        <f>MIN('Oferente 1'!H89,'Oferente 2'!H89)</f>
        <v>6072000</v>
      </c>
      <c r="I89" s="30">
        <f>MIN('Oferente 1'!I89,'Oferente 2'!I89)</f>
        <v>6000</v>
      </c>
      <c r="J89" s="30">
        <f>MIN('Oferente 1'!J89,'Oferente 2'!J89)</f>
        <v>70000</v>
      </c>
      <c r="N89" s="23"/>
    </row>
    <row r="90" spans="1:14" s="11" customFormat="1">
      <c r="A90" s="48" t="s">
        <v>99</v>
      </c>
      <c r="B90" s="30">
        <f>MIN('Oferente 1'!B90,'Oferente 2'!B90)</f>
        <v>4488000</v>
      </c>
      <c r="C90" s="30">
        <f>MIN('Oferente 1'!C90,'Oferente 2'!C90)</f>
        <v>4000</v>
      </c>
      <c r="D90" s="30">
        <f>MIN('Oferente 1'!D90,'Oferente 2'!D90)</f>
        <v>70000</v>
      </c>
      <c r="E90" s="30">
        <f>MIN('Oferente 1'!E90,'Oferente 2'!E90)</f>
        <v>4752000</v>
      </c>
      <c r="F90" s="30">
        <f>MIN('Oferente 1'!F90,'Oferente 2'!F90)</f>
        <v>5000</v>
      </c>
      <c r="G90" s="30">
        <f>MIN('Oferente 1'!G90,'Oferente 2'!G90)</f>
        <v>70000</v>
      </c>
      <c r="H90" s="30">
        <f>MIN('Oferente 1'!H90,'Oferente 2'!H90)</f>
        <v>5280000</v>
      </c>
      <c r="I90" s="30">
        <f>MIN('Oferente 1'!I90,'Oferente 2'!I90)</f>
        <v>6000</v>
      </c>
      <c r="J90" s="30">
        <f>MIN('Oferente 1'!J90,'Oferente 2'!J90)</f>
        <v>70000</v>
      </c>
      <c r="N90" s="23"/>
    </row>
    <row r="91" spans="1:14" s="11" customFormat="1">
      <c r="A91" s="48" t="s">
        <v>100</v>
      </c>
      <c r="B91" s="30">
        <f>MIN('Oferente 1'!B91,'Oferente 2'!B91)</f>
        <v>5000000</v>
      </c>
      <c r="C91" s="30">
        <f>MIN('Oferente 1'!C91,'Oferente 2'!C91)</f>
        <v>4000</v>
      </c>
      <c r="D91" s="30">
        <f>MIN('Oferente 1'!D91,'Oferente 2'!D91)</f>
        <v>70000</v>
      </c>
      <c r="E91" s="30">
        <f>MIN('Oferente 1'!E91,'Oferente 2'!E91)</f>
        <v>5676000</v>
      </c>
      <c r="F91" s="30">
        <f>MIN('Oferente 1'!F91,'Oferente 2'!F91)</f>
        <v>5000</v>
      </c>
      <c r="G91" s="30">
        <f>MIN('Oferente 1'!G91,'Oferente 2'!G91)</f>
        <v>70000</v>
      </c>
      <c r="H91" s="30">
        <f>MIN('Oferente 1'!H91,'Oferente 2'!H91)</f>
        <v>6204000</v>
      </c>
      <c r="I91" s="30">
        <f>MIN('Oferente 1'!I91,'Oferente 2'!I91)</f>
        <v>6000</v>
      </c>
      <c r="J91" s="30">
        <f>MIN('Oferente 1'!J91,'Oferente 2'!J91)</f>
        <v>70000</v>
      </c>
      <c r="N91" s="23"/>
    </row>
    <row r="92" spans="1:14" s="11" customFormat="1"/>
    <row r="93" spans="1:14" s="11" customFormat="1"/>
    <row r="94" spans="1:14" s="11" customFormat="1">
      <c r="A94" s="14" t="s">
        <v>101</v>
      </c>
      <c r="B94" s="14" t="s">
        <v>107</v>
      </c>
    </row>
    <row r="95" spans="1:14" s="11" customFormat="1">
      <c r="A95" s="13" t="s">
        <v>23</v>
      </c>
      <c r="B95" s="34">
        <f>MAX('Oferente 1'!B95,'Oferente 2'!B95)</f>
        <v>37</v>
      </c>
    </row>
    <row r="96" spans="1:14" s="11" customFormat="1">
      <c r="A96" s="13" t="s">
        <v>22</v>
      </c>
      <c r="B96" s="34">
        <f>MAX('Oferente 1'!B96,'Oferente 2'!B96)</f>
        <v>38</v>
      </c>
    </row>
    <row r="97" spans="1:2" s="11" customFormat="1">
      <c r="A97" s="13" t="s">
        <v>21</v>
      </c>
      <c r="B97" s="34">
        <f>MAX('Oferente 1'!B97,'Oferente 2'!B97)</f>
        <v>89</v>
      </c>
    </row>
    <row r="98" spans="1:2" s="11" customFormat="1">
      <c r="A98" s="13" t="s">
        <v>105</v>
      </c>
      <c r="B98" s="34">
        <f>MAX('Oferente 1'!B98,'Oferente 2'!B98)</f>
        <v>663</v>
      </c>
    </row>
    <row r="99" spans="1:2" s="11" customFormat="1">
      <c r="A99" s="57" t="s">
        <v>108</v>
      </c>
    </row>
    <row r="100" spans="1:2" s="11" customFormat="1"/>
    <row r="101" spans="1:2" s="11" customFormat="1"/>
    <row r="102" spans="1:2" s="11" customFormat="1"/>
    <row r="103" spans="1:2" s="11" customFormat="1"/>
    <row r="104" spans="1:2" s="11" customFormat="1"/>
    <row r="105" spans="1:2" s="11" customFormat="1"/>
    <row r="106" spans="1:2" s="11" customFormat="1"/>
    <row r="107" spans="1:2" s="11" customFormat="1"/>
    <row r="108" spans="1:2" s="11" customFormat="1"/>
    <row r="109" spans="1:2" s="11" customFormat="1"/>
    <row r="110" spans="1:2" s="11" customFormat="1"/>
    <row r="111" spans="1:2" s="11" customFormat="1"/>
    <row r="112" spans="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sheetData>
  <mergeCells count="55">
    <mergeCell ref="G75:G76"/>
    <mergeCell ref="H75:H76"/>
    <mergeCell ref="I75:I76"/>
    <mergeCell ref="J75:J76"/>
    <mergeCell ref="M59:M60"/>
    <mergeCell ref="A73:J73"/>
    <mergeCell ref="B74:D74"/>
    <mergeCell ref="E74:G74"/>
    <mergeCell ref="H74:J74"/>
    <mergeCell ref="B75:B76"/>
    <mergeCell ref="C75:C76"/>
    <mergeCell ref="D75:D76"/>
    <mergeCell ref="E75:E76"/>
    <mergeCell ref="F75:F76"/>
    <mergeCell ref="G59:G60"/>
    <mergeCell ref="H59:H60"/>
    <mergeCell ref="I59:I60"/>
    <mergeCell ref="J59:J60"/>
    <mergeCell ref="K59:K60"/>
    <mergeCell ref="L59:L60"/>
    <mergeCell ref="A57:M57"/>
    <mergeCell ref="B58:D58"/>
    <mergeCell ref="E58:G58"/>
    <mergeCell ref="H58:J58"/>
    <mergeCell ref="K58:M58"/>
    <mergeCell ref="B59:B60"/>
    <mergeCell ref="C59:C60"/>
    <mergeCell ref="D59:D60"/>
    <mergeCell ref="E59:E60"/>
    <mergeCell ref="F59:F60"/>
    <mergeCell ref="M11:M12"/>
    <mergeCell ref="B11:B12"/>
    <mergeCell ref="C11:C12"/>
    <mergeCell ref="D11:D12"/>
    <mergeCell ref="E11:E12"/>
    <mergeCell ref="F11:F12"/>
    <mergeCell ref="G11:G12"/>
    <mergeCell ref="H11:H12"/>
    <mergeCell ref="I11:I12"/>
    <mergeCell ref="J11:J12"/>
    <mergeCell ref="K11:K12"/>
    <mergeCell ref="L11:L12"/>
    <mergeCell ref="A7:J7"/>
    <mergeCell ref="A8:J8"/>
    <mergeCell ref="A9:M9"/>
    <mergeCell ref="B10:D10"/>
    <mergeCell ref="E10:G10"/>
    <mergeCell ref="H10:J10"/>
    <mergeCell ref="K10:M10"/>
    <mergeCell ref="A6:C6"/>
    <mergeCell ref="A1:A2"/>
    <mergeCell ref="B1:J2"/>
    <mergeCell ref="A3:C3"/>
    <mergeCell ref="B4:J4"/>
    <mergeCell ref="B5:J5"/>
  </mergeCells>
  <printOptions horizont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F7D6-0A22-4B46-8A16-F314085F43D6}">
  <dimension ref="A1:BS172"/>
  <sheetViews>
    <sheetView topLeftCell="A70" zoomScaleNormal="100" workbookViewId="0">
      <selection activeCell="B98" sqref="B98"/>
    </sheetView>
  </sheetViews>
  <sheetFormatPr defaultColWidth="11.42578125" defaultRowHeight="12"/>
  <cols>
    <col min="1" max="1" width="28.85546875" style="19" customWidth="1"/>
    <col min="2" max="2" width="10.7109375" style="19" customWidth="1"/>
    <col min="3" max="14" width="10.7109375" style="11" customWidth="1"/>
    <col min="15" max="18" width="10.7109375" style="19" customWidth="1"/>
    <col min="19" max="70" width="11.42578125" style="11"/>
    <col min="71" max="16384" width="11.42578125" style="19"/>
  </cols>
  <sheetData>
    <row r="1" spans="1:70" ht="24" customHeight="1">
      <c r="A1" s="66"/>
      <c r="B1" s="79" t="s">
        <v>12</v>
      </c>
      <c r="C1" s="79"/>
      <c r="D1" s="79"/>
      <c r="E1" s="79"/>
      <c r="F1" s="79"/>
      <c r="G1" s="79"/>
      <c r="H1" s="79"/>
      <c r="I1" s="79"/>
      <c r="J1" s="80"/>
      <c r="O1" s="11"/>
      <c r="P1" s="11"/>
      <c r="Q1" s="11"/>
      <c r="R1" s="11"/>
    </row>
    <row r="2" spans="1:70" ht="23.25" customHeight="1" thickBot="1">
      <c r="A2" s="67"/>
      <c r="B2" s="81"/>
      <c r="C2" s="81"/>
      <c r="D2" s="81"/>
      <c r="E2" s="81"/>
      <c r="F2" s="81"/>
      <c r="G2" s="81"/>
      <c r="H2" s="81"/>
      <c r="I2" s="81"/>
      <c r="J2" s="82"/>
      <c r="O2" s="11"/>
      <c r="P2" s="11"/>
      <c r="Q2" s="11"/>
      <c r="R2" s="11"/>
    </row>
    <row r="3" spans="1:70" s="11" customFormat="1" ht="4.5" customHeight="1">
      <c r="A3" s="68"/>
      <c r="B3" s="68"/>
      <c r="C3" s="68"/>
    </row>
    <row r="4" spans="1:70">
      <c r="A4" s="20" t="s">
        <v>13</v>
      </c>
      <c r="B4" s="77"/>
      <c r="C4" s="77"/>
      <c r="D4" s="77"/>
      <c r="E4" s="77"/>
      <c r="F4" s="77"/>
      <c r="G4" s="77"/>
      <c r="H4" s="77"/>
      <c r="I4" s="77"/>
      <c r="J4" s="78"/>
      <c r="O4" s="11"/>
      <c r="P4" s="11"/>
      <c r="Q4" s="11"/>
      <c r="R4" s="11"/>
    </row>
    <row r="5" spans="1:70">
      <c r="A5" s="20" t="s">
        <v>14</v>
      </c>
      <c r="B5" s="77"/>
      <c r="C5" s="77"/>
      <c r="D5" s="77"/>
      <c r="E5" s="77"/>
      <c r="F5" s="77"/>
      <c r="G5" s="77"/>
      <c r="H5" s="77"/>
      <c r="I5" s="77"/>
      <c r="J5" s="78"/>
      <c r="O5" s="11"/>
      <c r="P5" s="11"/>
      <c r="Q5" s="11"/>
      <c r="R5" s="11"/>
    </row>
    <row r="6" spans="1:70" s="11" customFormat="1" ht="3.75" customHeight="1">
      <c r="A6" s="65"/>
      <c r="B6" s="65"/>
      <c r="C6" s="65"/>
    </row>
    <row r="7" spans="1:70" ht="48.75" customHeight="1">
      <c r="A7" s="69" t="s">
        <v>16</v>
      </c>
      <c r="B7" s="70"/>
      <c r="C7" s="70"/>
      <c r="D7" s="70"/>
      <c r="E7" s="70"/>
      <c r="F7" s="70"/>
      <c r="G7" s="70"/>
      <c r="H7" s="70"/>
      <c r="I7" s="70"/>
      <c r="J7" s="71"/>
      <c r="O7" s="11"/>
      <c r="P7" s="11"/>
      <c r="Q7" s="11"/>
      <c r="R7" s="11"/>
    </row>
    <row r="8" spans="1:70" ht="3.75" customHeight="1">
      <c r="A8" s="72"/>
      <c r="B8" s="73"/>
      <c r="C8" s="73"/>
      <c r="D8" s="73"/>
      <c r="E8" s="73"/>
      <c r="F8" s="73"/>
      <c r="G8" s="73"/>
      <c r="H8" s="73"/>
      <c r="I8" s="73"/>
      <c r="J8" s="73"/>
      <c r="O8" s="11"/>
      <c r="P8" s="11"/>
      <c r="Q8" s="11"/>
      <c r="R8" s="11"/>
    </row>
    <row r="9" spans="1:70" ht="15.75" customHeight="1">
      <c r="A9" s="107" t="s">
        <v>18</v>
      </c>
      <c r="B9" s="108"/>
      <c r="C9" s="108"/>
      <c r="D9" s="108"/>
      <c r="E9" s="108"/>
      <c r="F9" s="108"/>
      <c r="G9" s="108"/>
      <c r="H9" s="108"/>
      <c r="I9" s="108"/>
      <c r="J9" s="108"/>
      <c r="K9" s="108"/>
      <c r="L9" s="108"/>
      <c r="M9" s="108"/>
      <c r="N9" s="15"/>
      <c r="O9" s="15"/>
      <c r="P9" s="15"/>
      <c r="Q9" s="15"/>
      <c r="R9" s="15"/>
    </row>
    <row r="10" spans="1:70" s="22" customFormat="1" ht="27" customHeight="1">
      <c r="A10" s="8" t="s">
        <v>19</v>
      </c>
      <c r="B10" s="83" t="s">
        <v>20</v>
      </c>
      <c r="C10" s="84"/>
      <c r="D10" s="85"/>
      <c r="E10" s="83" t="s">
        <v>21</v>
      </c>
      <c r="F10" s="84"/>
      <c r="G10" s="85"/>
      <c r="H10" s="83" t="s">
        <v>22</v>
      </c>
      <c r="I10" s="84"/>
      <c r="J10" s="85"/>
      <c r="K10" s="83" t="s">
        <v>23</v>
      </c>
      <c r="L10" s="84"/>
      <c r="M10" s="85"/>
      <c r="N10" s="15"/>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row>
    <row r="11" spans="1:70">
      <c r="A11" s="9" t="s">
        <v>24</v>
      </c>
      <c r="B11" s="90" t="s">
        <v>25</v>
      </c>
      <c r="C11" s="86" t="s">
        <v>26</v>
      </c>
      <c r="D11" s="88" t="s">
        <v>27</v>
      </c>
      <c r="E11" s="90" t="s">
        <v>25</v>
      </c>
      <c r="F11" s="86" t="s">
        <v>26</v>
      </c>
      <c r="G11" s="88" t="s">
        <v>27</v>
      </c>
      <c r="H11" s="90" t="s">
        <v>25</v>
      </c>
      <c r="I11" s="86" t="s">
        <v>26</v>
      </c>
      <c r="J11" s="88" t="s">
        <v>27</v>
      </c>
      <c r="K11" s="90" t="s">
        <v>25</v>
      </c>
      <c r="L11" s="86" t="s">
        <v>26</v>
      </c>
      <c r="M11" s="88" t="s">
        <v>27</v>
      </c>
      <c r="N11" s="16"/>
      <c r="O11" s="15"/>
      <c r="P11" s="15"/>
      <c r="Q11" s="16"/>
      <c r="R11" s="16"/>
    </row>
    <row r="12" spans="1:70">
      <c r="A12" s="9" t="s">
        <v>28</v>
      </c>
      <c r="B12" s="91"/>
      <c r="C12" s="87"/>
      <c r="D12" s="89"/>
      <c r="E12" s="91"/>
      <c r="F12" s="87"/>
      <c r="G12" s="89"/>
      <c r="H12" s="91"/>
      <c r="I12" s="87"/>
      <c r="J12" s="89"/>
      <c r="K12" s="91"/>
      <c r="L12" s="87"/>
      <c r="M12" s="89"/>
      <c r="N12" s="18"/>
      <c r="O12" s="17"/>
      <c r="P12" s="17"/>
      <c r="Q12" s="18"/>
      <c r="R12" s="18"/>
    </row>
    <row r="13" spans="1:70" s="11" customFormat="1">
      <c r="A13" s="42" t="s">
        <v>29</v>
      </c>
      <c r="B13" s="27">
        <v>2</v>
      </c>
      <c r="C13" s="27">
        <v>0.5</v>
      </c>
      <c r="D13" s="27">
        <v>1</v>
      </c>
      <c r="E13" s="27">
        <v>2</v>
      </c>
      <c r="F13" s="27">
        <v>0.5</v>
      </c>
      <c r="G13" s="27">
        <v>1</v>
      </c>
      <c r="H13" s="27">
        <v>2</v>
      </c>
      <c r="I13" s="27">
        <v>0.5</v>
      </c>
      <c r="J13" s="27">
        <v>1</v>
      </c>
      <c r="K13" s="27">
        <v>2</v>
      </c>
      <c r="L13" s="27">
        <v>0.5</v>
      </c>
      <c r="M13" s="27">
        <v>1</v>
      </c>
      <c r="N13" s="23"/>
      <c r="O13" s="23"/>
      <c r="P13" s="23"/>
      <c r="Q13" s="23"/>
      <c r="R13" s="23"/>
    </row>
    <row r="14" spans="1:70" s="11" customFormat="1">
      <c r="A14" s="42" t="s">
        <v>30</v>
      </c>
      <c r="B14" s="27">
        <v>2</v>
      </c>
      <c r="C14" s="27">
        <v>0.5</v>
      </c>
      <c r="D14" s="27">
        <v>1</v>
      </c>
      <c r="E14" s="27">
        <v>2</v>
      </c>
      <c r="F14" s="27">
        <v>0.5</v>
      </c>
      <c r="G14" s="27">
        <v>1</v>
      </c>
      <c r="H14" s="27">
        <v>2</v>
      </c>
      <c r="I14" s="27">
        <v>0.5</v>
      </c>
      <c r="J14" s="27">
        <v>1</v>
      </c>
      <c r="K14" s="27">
        <v>2</v>
      </c>
      <c r="L14" s="27">
        <v>0.5</v>
      </c>
      <c r="M14" s="27">
        <v>1</v>
      </c>
      <c r="N14" s="23"/>
      <c r="O14" s="23"/>
      <c r="P14" s="23"/>
      <c r="Q14" s="23"/>
      <c r="R14" s="23"/>
    </row>
    <row r="15" spans="1:70" s="11" customFormat="1">
      <c r="A15" s="42" t="s">
        <v>31</v>
      </c>
      <c r="B15" s="43">
        <v>4</v>
      </c>
      <c r="C15" s="43">
        <v>0.5</v>
      </c>
      <c r="D15" s="43">
        <v>1</v>
      </c>
      <c r="E15" s="43">
        <v>4</v>
      </c>
      <c r="F15" s="43">
        <v>0.5</v>
      </c>
      <c r="G15" s="43">
        <v>1</v>
      </c>
      <c r="H15" s="43">
        <v>4</v>
      </c>
      <c r="I15" s="43">
        <v>0.5</v>
      </c>
      <c r="J15" s="43">
        <v>1</v>
      </c>
      <c r="K15" s="43">
        <v>4</v>
      </c>
      <c r="L15" s="43">
        <v>0.5</v>
      </c>
      <c r="M15" s="43">
        <v>1</v>
      </c>
      <c r="N15" s="23"/>
      <c r="O15" s="23"/>
      <c r="P15" s="23"/>
      <c r="Q15" s="23"/>
      <c r="R15" s="23"/>
    </row>
    <row r="16" spans="1:70" s="11" customFormat="1">
      <c r="A16" s="42" t="s">
        <v>32</v>
      </c>
      <c r="B16" s="43">
        <v>4</v>
      </c>
      <c r="C16" s="43">
        <v>0.5</v>
      </c>
      <c r="D16" s="43">
        <v>1</v>
      </c>
      <c r="E16" s="43">
        <v>4</v>
      </c>
      <c r="F16" s="43">
        <v>0.5</v>
      </c>
      <c r="G16" s="43">
        <v>1</v>
      </c>
      <c r="H16" s="43">
        <v>4</v>
      </c>
      <c r="I16" s="43">
        <v>0.5</v>
      </c>
      <c r="J16" s="43">
        <v>1</v>
      </c>
      <c r="K16" s="43">
        <v>4</v>
      </c>
      <c r="L16" s="43">
        <v>0.5</v>
      </c>
      <c r="M16" s="43">
        <v>1</v>
      </c>
      <c r="N16" s="23"/>
      <c r="O16" s="23"/>
      <c r="P16" s="23"/>
      <c r="Q16" s="23"/>
      <c r="R16" s="23"/>
    </row>
    <row r="17" spans="1:18" s="11" customFormat="1">
      <c r="A17" s="42" t="s">
        <v>33</v>
      </c>
      <c r="B17" s="27">
        <v>2</v>
      </c>
      <c r="C17" s="27">
        <v>0.5</v>
      </c>
      <c r="D17" s="27">
        <v>1</v>
      </c>
      <c r="E17" s="27">
        <v>2</v>
      </c>
      <c r="F17" s="27">
        <v>0.5</v>
      </c>
      <c r="G17" s="27">
        <v>1</v>
      </c>
      <c r="H17" s="27">
        <v>2</v>
      </c>
      <c r="I17" s="27">
        <v>0.5</v>
      </c>
      <c r="J17" s="27">
        <v>1</v>
      </c>
      <c r="K17" s="27">
        <v>2</v>
      </c>
      <c r="L17" s="27">
        <v>0.5</v>
      </c>
      <c r="M17" s="27">
        <v>1</v>
      </c>
      <c r="N17" s="23"/>
      <c r="O17" s="23"/>
      <c r="P17" s="23"/>
      <c r="Q17" s="23"/>
      <c r="R17" s="23"/>
    </row>
    <row r="18" spans="1:18" s="11" customFormat="1">
      <c r="A18" s="42" t="s">
        <v>34</v>
      </c>
      <c r="B18" s="27">
        <v>2</v>
      </c>
      <c r="C18" s="27">
        <v>0.5</v>
      </c>
      <c r="D18" s="27">
        <v>1</v>
      </c>
      <c r="E18" s="27">
        <v>2</v>
      </c>
      <c r="F18" s="27">
        <v>0.5</v>
      </c>
      <c r="G18" s="27">
        <v>1</v>
      </c>
      <c r="H18" s="27">
        <v>2</v>
      </c>
      <c r="I18" s="27">
        <v>0.5</v>
      </c>
      <c r="J18" s="27">
        <v>1</v>
      </c>
      <c r="K18" s="27">
        <v>2</v>
      </c>
      <c r="L18" s="27">
        <v>0.5</v>
      </c>
      <c r="M18" s="27">
        <v>1</v>
      </c>
      <c r="N18" s="23"/>
      <c r="O18" s="23"/>
      <c r="P18" s="23"/>
      <c r="Q18" s="23"/>
      <c r="R18" s="23"/>
    </row>
    <row r="19" spans="1:18" s="11" customFormat="1">
      <c r="A19" s="42" t="s">
        <v>35</v>
      </c>
      <c r="B19" s="27">
        <v>2</v>
      </c>
      <c r="C19" s="27">
        <v>0.5</v>
      </c>
      <c r="D19" s="27">
        <v>1</v>
      </c>
      <c r="E19" s="27">
        <v>2</v>
      </c>
      <c r="F19" s="27">
        <v>0.5</v>
      </c>
      <c r="G19" s="27">
        <v>1</v>
      </c>
      <c r="H19" s="27">
        <v>2</v>
      </c>
      <c r="I19" s="27">
        <v>0.5</v>
      </c>
      <c r="J19" s="27">
        <v>1</v>
      </c>
      <c r="K19" s="27">
        <v>2</v>
      </c>
      <c r="L19" s="27">
        <v>0.5</v>
      </c>
      <c r="M19" s="27">
        <v>1</v>
      </c>
      <c r="N19" s="23"/>
      <c r="O19" s="23"/>
      <c r="P19" s="23"/>
      <c r="Q19" s="23"/>
      <c r="R19" s="23"/>
    </row>
    <row r="20" spans="1:18" s="11" customFormat="1">
      <c r="A20" s="42" t="s">
        <v>36</v>
      </c>
      <c r="B20" s="27">
        <v>2</v>
      </c>
      <c r="C20" s="27">
        <v>0.5</v>
      </c>
      <c r="D20" s="27">
        <v>1</v>
      </c>
      <c r="E20" s="27">
        <v>2</v>
      </c>
      <c r="F20" s="27">
        <v>0.5</v>
      </c>
      <c r="G20" s="27">
        <v>1</v>
      </c>
      <c r="H20" s="27">
        <v>2</v>
      </c>
      <c r="I20" s="27">
        <v>0.5</v>
      </c>
      <c r="J20" s="27">
        <v>1</v>
      </c>
      <c r="K20" s="27">
        <v>2</v>
      </c>
      <c r="L20" s="27">
        <v>0.5</v>
      </c>
      <c r="M20" s="27">
        <v>1</v>
      </c>
      <c r="N20" s="23"/>
      <c r="O20" s="23"/>
      <c r="P20" s="23"/>
      <c r="Q20" s="23"/>
      <c r="R20" s="23"/>
    </row>
    <row r="21" spans="1:18" s="11" customFormat="1">
      <c r="A21" s="42" t="s">
        <v>37</v>
      </c>
      <c r="B21" s="27">
        <v>2</v>
      </c>
      <c r="C21" s="27">
        <v>0.5</v>
      </c>
      <c r="D21" s="27">
        <v>1</v>
      </c>
      <c r="E21" s="27">
        <v>2</v>
      </c>
      <c r="F21" s="27">
        <v>0.5</v>
      </c>
      <c r="G21" s="27">
        <v>1</v>
      </c>
      <c r="H21" s="27">
        <v>2</v>
      </c>
      <c r="I21" s="27">
        <v>0.5</v>
      </c>
      <c r="J21" s="27">
        <v>1</v>
      </c>
      <c r="K21" s="27">
        <v>2</v>
      </c>
      <c r="L21" s="27">
        <v>0.5</v>
      </c>
      <c r="M21" s="27">
        <v>1</v>
      </c>
      <c r="N21" s="23"/>
      <c r="O21" s="23"/>
      <c r="P21" s="23"/>
      <c r="Q21" s="23"/>
      <c r="R21" s="23"/>
    </row>
    <row r="22" spans="1:18" s="11" customFormat="1">
      <c r="A22" s="42" t="s">
        <v>38</v>
      </c>
      <c r="B22" s="27">
        <v>2</v>
      </c>
      <c r="C22" s="27">
        <v>0.5</v>
      </c>
      <c r="D22" s="27">
        <v>1</v>
      </c>
      <c r="E22" s="27">
        <v>2</v>
      </c>
      <c r="F22" s="27">
        <v>0.5</v>
      </c>
      <c r="G22" s="27">
        <v>1</v>
      </c>
      <c r="H22" s="27">
        <v>2</v>
      </c>
      <c r="I22" s="27">
        <v>0.5</v>
      </c>
      <c r="J22" s="27">
        <v>1</v>
      </c>
      <c r="K22" s="27">
        <v>2</v>
      </c>
      <c r="L22" s="27">
        <v>0.5</v>
      </c>
      <c r="M22" s="27">
        <v>1</v>
      </c>
      <c r="N22" s="23"/>
      <c r="O22" s="23"/>
      <c r="P22" s="23"/>
      <c r="Q22" s="23"/>
      <c r="R22" s="23"/>
    </row>
    <row r="23" spans="1:18" s="11" customFormat="1">
      <c r="A23" s="42" t="s">
        <v>39</v>
      </c>
      <c r="B23" s="43">
        <v>4</v>
      </c>
      <c r="C23" s="43">
        <v>0.5</v>
      </c>
      <c r="D23" s="43">
        <v>1</v>
      </c>
      <c r="E23" s="43">
        <v>4</v>
      </c>
      <c r="F23" s="43">
        <v>0.5</v>
      </c>
      <c r="G23" s="43">
        <v>1</v>
      </c>
      <c r="H23" s="43">
        <v>4</v>
      </c>
      <c r="I23" s="43">
        <v>0.5</v>
      </c>
      <c r="J23" s="43">
        <v>1</v>
      </c>
      <c r="K23" s="43">
        <v>4</v>
      </c>
      <c r="L23" s="43">
        <v>0.5</v>
      </c>
      <c r="M23" s="43">
        <v>1</v>
      </c>
      <c r="N23" s="23"/>
      <c r="O23" s="23"/>
      <c r="P23" s="23"/>
      <c r="Q23" s="23"/>
      <c r="R23" s="23"/>
    </row>
    <row r="24" spans="1:18" s="11" customFormat="1" ht="24">
      <c r="A24" s="44" t="s">
        <v>40</v>
      </c>
      <c r="B24" s="45">
        <v>2</v>
      </c>
      <c r="C24" s="45">
        <v>0.5</v>
      </c>
      <c r="D24" s="45">
        <v>1</v>
      </c>
      <c r="E24" s="45">
        <v>2</v>
      </c>
      <c r="F24" s="45">
        <v>0.5</v>
      </c>
      <c r="G24" s="45">
        <v>1</v>
      </c>
      <c r="H24" s="45">
        <v>2</v>
      </c>
      <c r="I24" s="45">
        <v>0.5</v>
      </c>
      <c r="J24" s="45">
        <v>1</v>
      </c>
      <c r="K24" s="45">
        <v>2</v>
      </c>
      <c r="L24" s="45">
        <v>0.5</v>
      </c>
      <c r="M24" s="45">
        <v>1</v>
      </c>
      <c r="N24" s="23"/>
      <c r="O24" s="23"/>
      <c r="P24" s="23"/>
      <c r="Q24" s="23"/>
      <c r="R24" s="23"/>
    </row>
    <row r="25" spans="1:18" s="11" customFormat="1">
      <c r="A25" s="42" t="s">
        <v>41</v>
      </c>
      <c r="B25" s="45">
        <v>2</v>
      </c>
      <c r="C25" s="45">
        <v>0.5</v>
      </c>
      <c r="D25" s="45">
        <v>1</v>
      </c>
      <c r="E25" s="45">
        <v>2</v>
      </c>
      <c r="F25" s="45">
        <v>0.5</v>
      </c>
      <c r="G25" s="45">
        <v>1</v>
      </c>
      <c r="H25" s="45">
        <v>2</v>
      </c>
      <c r="I25" s="45">
        <v>0.5</v>
      </c>
      <c r="J25" s="45">
        <v>1</v>
      </c>
      <c r="K25" s="45">
        <v>2</v>
      </c>
      <c r="L25" s="45">
        <v>0.5</v>
      </c>
      <c r="M25" s="45">
        <v>1</v>
      </c>
      <c r="N25" s="23"/>
      <c r="O25" s="23"/>
      <c r="P25" s="23"/>
      <c r="Q25" s="23"/>
      <c r="R25" s="23"/>
    </row>
    <row r="26" spans="1:18" s="11" customFormat="1">
      <c r="A26" s="42" t="s">
        <v>42</v>
      </c>
      <c r="B26" s="27">
        <v>2</v>
      </c>
      <c r="C26" s="27">
        <v>0.5</v>
      </c>
      <c r="D26" s="27">
        <v>1</v>
      </c>
      <c r="E26" s="27">
        <v>2</v>
      </c>
      <c r="F26" s="27">
        <v>0.5</v>
      </c>
      <c r="G26" s="27">
        <v>1</v>
      </c>
      <c r="H26" s="27">
        <v>2</v>
      </c>
      <c r="I26" s="27">
        <v>0.5</v>
      </c>
      <c r="J26" s="27">
        <v>1</v>
      </c>
      <c r="K26" s="27">
        <v>2</v>
      </c>
      <c r="L26" s="27">
        <v>0.5</v>
      </c>
      <c r="M26" s="27">
        <v>1</v>
      </c>
      <c r="N26" s="23"/>
      <c r="O26" s="23"/>
      <c r="P26" s="23"/>
      <c r="Q26" s="23"/>
      <c r="R26" s="23"/>
    </row>
    <row r="27" spans="1:18" s="11" customFormat="1">
      <c r="A27" s="42" t="s">
        <v>43</v>
      </c>
      <c r="B27" s="27">
        <v>2</v>
      </c>
      <c r="C27" s="27">
        <v>0.5</v>
      </c>
      <c r="D27" s="27">
        <v>1</v>
      </c>
      <c r="E27" s="27">
        <v>2</v>
      </c>
      <c r="F27" s="27">
        <v>0.5</v>
      </c>
      <c r="G27" s="27">
        <v>1</v>
      </c>
      <c r="H27" s="27">
        <v>2</v>
      </c>
      <c r="I27" s="27">
        <v>0.5</v>
      </c>
      <c r="J27" s="27">
        <v>1</v>
      </c>
      <c r="K27" s="27">
        <v>2</v>
      </c>
      <c r="L27" s="27">
        <v>0.5</v>
      </c>
      <c r="M27" s="27">
        <v>1</v>
      </c>
      <c r="N27" s="23"/>
      <c r="O27" s="23"/>
      <c r="P27" s="23"/>
      <c r="Q27" s="23"/>
      <c r="R27" s="23"/>
    </row>
    <row r="28" spans="1:18" s="11" customFormat="1" ht="24">
      <c r="A28" s="44" t="s">
        <v>44</v>
      </c>
      <c r="B28" s="43">
        <v>4</v>
      </c>
      <c r="C28" s="43">
        <v>0.5</v>
      </c>
      <c r="D28" s="43">
        <v>1</v>
      </c>
      <c r="E28" s="43">
        <v>4</v>
      </c>
      <c r="F28" s="43">
        <v>0.5</v>
      </c>
      <c r="G28" s="43">
        <v>1</v>
      </c>
      <c r="H28" s="43">
        <v>4</v>
      </c>
      <c r="I28" s="43">
        <v>0.5</v>
      </c>
      <c r="J28" s="43">
        <v>1</v>
      </c>
      <c r="K28" s="43">
        <v>4</v>
      </c>
      <c r="L28" s="43">
        <v>0.5</v>
      </c>
      <c r="M28" s="43">
        <v>1</v>
      </c>
      <c r="N28" s="23"/>
      <c r="O28" s="23"/>
      <c r="P28" s="23"/>
      <c r="Q28" s="23"/>
      <c r="R28" s="23"/>
    </row>
    <row r="29" spans="1:18" s="11" customFormat="1">
      <c r="A29" s="42" t="s">
        <v>45</v>
      </c>
      <c r="B29" s="27">
        <v>2</v>
      </c>
      <c r="C29" s="27">
        <v>0.5</v>
      </c>
      <c r="D29" s="27">
        <v>1</v>
      </c>
      <c r="E29" s="27">
        <v>2</v>
      </c>
      <c r="F29" s="27">
        <v>0.5</v>
      </c>
      <c r="G29" s="27">
        <v>1</v>
      </c>
      <c r="H29" s="27">
        <v>2</v>
      </c>
      <c r="I29" s="27">
        <v>0.5</v>
      </c>
      <c r="J29" s="27">
        <v>1</v>
      </c>
      <c r="K29" s="27">
        <v>2</v>
      </c>
      <c r="L29" s="27">
        <v>0.5</v>
      </c>
      <c r="M29" s="27">
        <v>1</v>
      </c>
      <c r="N29" s="23"/>
      <c r="O29" s="23"/>
      <c r="P29" s="23"/>
      <c r="Q29" s="23"/>
      <c r="R29" s="23"/>
    </row>
    <row r="30" spans="1:18" s="11" customFormat="1">
      <c r="A30" s="42" t="s">
        <v>46</v>
      </c>
      <c r="B30" s="27">
        <v>2</v>
      </c>
      <c r="C30" s="27">
        <v>0.5</v>
      </c>
      <c r="D30" s="27">
        <v>1</v>
      </c>
      <c r="E30" s="27">
        <v>2</v>
      </c>
      <c r="F30" s="27">
        <v>0.5</v>
      </c>
      <c r="G30" s="27">
        <v>1</v>
      </c>
      <c r="H30" s="27">
        <v>2</v>
      </c>
      <c r="I30" s="27">
        <v>0.5</v>
      </c>
      <c r="J30" s="27">
        <v>1</v>
      </c>
      <c r="K30" s="27">
        <v>2</v>
      </c>
      <c r="L30" s="27">
        <v>0.5</v>
      </c>
      <c r="M30" s="27">
        <v>1</v>
      </c>
      <c r="N30" s="23"/>
      <c r="O30" s="23"/>
      <c r="P30" s="23"/>
      <c r="Q30" s="23"/>
      <c r="R30" s="23"/>
    </row>
    <row r="31" spans="1:18" s="11" customFormat="1">
      <c r="A31" s="42" t="s">
        <v>47</v>
      </c>
      <c r="B31" s="27">
        <v>2</v>
      </c>
      <c r="C31" s="27">
        <v>0.5</v>
      </c>
      <c r="D31" s="27">
        <v>1</v>
      </c>
      <c r="E31" s="27">
        <v>2</v>
      </c>
      <c r="F31" s="27">
        <v>0.5</v>
      </c>
      <c r="G31" s="27">
        <v>1</v>
      </c>
      <c r="H31" s="27">
        <v>2</v>
      </c>
      <c r="I31" s="27">
        <v>0.5</v>
      </c>
      <c r="J31" s="27">
        <v>1</v>
      </c>
      <c r="K31" s="27">
        <v>2</v>
      </c>
      <c r="L31" s="27">
        <v>0.5</v>
      </c>
      <c r="M31" s="27">
        <v>1</v>
      </c>
      <c r="N31" s="23"/>
      <c r="O31" s="23"/>
      <c r="P31" s="23"/>
      <c r="Q31" s="23"/>
      <c r="R31" s="23"/>
    </row>
    <row r="32" spans="1:18" s="11" customFormat="1">
      <c r="A32" s="42" t="s">
        <v>48</v>
      </c>
      <c r="B32" s="43">
        <v>4</v>
      </c>
      <c r="C32" s="43">
        <v>0.5</v>
      </c>
      <c r="D32" s="43">
        <v>1</v>
      </c>
      <c r="E32" s="43">
        <v>4</v>
      </c>
      <c r="F32" s="43">
        <v>0.5</v>
      </c>
      <c r="G32" s="43">
        <v>1</v>
      </c>
      <c r="H32" s="43">
        <v>4</v>
      </c>
      <c r="I32" s="43">
        <v>0.5</v>
      </c>
      <c r="J32" s="43">
        <v>1</v>
      </c>
      <c r="K32" s="43">
        <v>4</v>
      </c>
      <c r="L32" s="43">
        <v>0.5</v>
      </c>
      <c r="M32" s="43">
        <v>1</v>
      </c>
      <c r="N32" s="23"/>
      <c r="O32" s="23"/>
      <c r="P32" s="23"/>
      <c r="Q32" s="23"/>
      <c r="R32" s="23"/>
    </row>
    <row r="33" spans="1:18" s="11" customFormat="1">
      <c r="A33" s="42" t="s">
        <v>49</v>
      </c>
      <c r="B33" s="27">
        <v>2</v>
      </c>
      <c r="C33" s="27">
        <v>0.5</v>
      </c>
      <c r="D33" s="27">
        <v>1</v>
      </c>
      <c r="E33" s="27">
        <v>2</v>
      </c>
      <c r="F33" s="27">
        <v>0.5</v>
      </c>
      <c r="G33" s="27">
        <v>1</v>
      </c>
      <c r="H33" s="27">
        <v>2</v>
      </c>
      <c r="I33" s="27">
        <v>0.5</v>
      </c>
      <c r="J33" s="27">
        <v>1</v>
      </c>
      <c r="K33" s="27">
        <v>2</v>
      </c>
      <c r="L33" s="27">
        <v>0.5</v>
      </c>
      <c r="M33" s="27">
        <v>1</v>
      </c>
      <c r="N33" s="23"/>
      <c r="O33" s="23"/>
      <c r="P33" s="23"/>
      <c r="Q33" s="23"/>
      <c r="R33" s="23"/>
    </row>
    <row r="34" spans="1:18" s="11" customFormat="1">
      <c r="A34" s="42" t="s">
        <v>50</v>
      </c>
      <c r="B34" s="43">
        <v>4</v>
      </c>
      <c r="C34" s="43">
        <v>0.5</v>
      </c>
      <c r="D34" s="43">
        <v>1</v>
      </c>
      <c r="E34" s="43">
        <v>4</v>
      </c>
      <c r="F34" s="43">
        <v>0.5</v>
      </c>
      <c r="G34" s="43">
        <v>1</v>
      </c>
      <c r="H34" s="43">
        <v>4</v>
      </c>
      <c r="I34" s="43">
        <v>0.5</v>
      </c>
      <c r="J34" s="43">
        <v>1</v>
      </c>
      <c r="K34" s="43">
        <v>4</v>
      </c>
      <c r="L34" s="43">
        <v>0.5</v>
      </c>
      <c r="M34" s="43">
        <v>1</v>
      </c>
      <c r="N34" s="23"/>
      <c r="O34" s="23"/>
      <c r="P34" s="23"/>
      <c r="Q34" s="23"/>
      <c r="R34" s="23"/>
    </row>
    <row r="35" spans="1:18" s="11" customFormat="1">
      <c r="A35" s="42" t="s">
        <v>51</v>
      </c>
      <c r="B35" s="43">
        <v>4</v>
      </c>
      <c r="C35" s="43">
        <v>0.5</v>
      </c>
      <c r="D35" s="43">
        <v>1</v>
      </c>
      <c r="E35" s="43">
        <v>4</v>
      </c>
      <c r="F35" s="43">
        <v>0.5</v>
      </c>
      <c r="G35" s="43">
        <v>1</v>
      </c>
      <c r="H35" s="43">
        <v>4</v>
      </c>
      <c r="I35" s="43">
        <v>0.5</v>
      </c>
      <c r="J35" s="43">
        <v>1</v>
      </c>
      <c r="K35" s="43">
        <v>4</v>
      </c>
      <c r="L35" s="43">
        <v>0.5</v>
      </c>
      <c r="M35" s="43">
        <v>1</v>
      </c>
      <c r="N35" s="23"/>
      <c r="O35" s="23"/>
      <c r="P35" s="23"/>
      <c r="Q35" s="23"/>
      <c r="R35" s="23"/>
    </row>
    <row r="36" spans="1:18" s="11" customFormat="1">
      <c r="A36" s="42" t="s">
        <v>52</v>
      </c>
      <c r="B36" s="27">
        <v>2</v>
      </c>
      <c r="C36" s="27">
        <v>0.5</v>
      </c>
      <c r="D36" s="27">
        <v>1</v>
      </c>
      <c r="E36" s="27">
        <v>2</v>
      </c>
      <c r="F36" s="27">
        <v>0.5</v>
      </c>
      <c r="G36" s="27">
        <v>1</v>
      </c>
      <c r="H36" s="27">
        <v>2</v>
      </c>
      <c r="I36" s="27">
        <v>0.5</v>
      </c>
      <c r="J36" s="27">
        <v>1</v>
      </c>
      <c r="K36" s="27">
        <v>2</v>
      </c>
      <c r="L36" s="27">
        <v>0.5</v>
      </c>
      <c r="M36" s="27">
        <v>1</v>
      </c>
      <c r="N36" s="23"/>
      <c r="O36" s="23"/>
      <c r="P36" s="23"/>
      <c r="Q36" s="23"/>
      <c r="R36" s="23"/>
    </row>
    <row r="37" spans="1:18" s="11" customFormat="1">
      <c r="A37" s="42" t="s">
        <v>53</v>
      </c>
      <c r="B37" s="27">
        <v>2</v>
      </c>
      <c r="C37" s="27">
        <v>0.5</v>
      </c>
      <c r="D37" s="27">
        <v>1</v>
      </c>
      <c r="E37" s="27">
        <v>2</v>
      </c>
      <c r="F37" s="27">
        <v>0.5</v>
      </c>
      <c r="G37" s="27">
        <v>1</v>
      </c>
      <c r="H37" s="27">
        <v>2</v>
      </c>
      <c r="I37" s="27">
        <v>0.5</v>
      </c>
      <c r="J37" s="27">
        <v>1</v>
      </c>
      <c r="K37" s="27">
        <v>2</v>
      </c>
      <c r="L37" s="27">
        <v>0.5</v>
      </c>
      <c r="M37" s="27">
        <v>1</v>
      </c>
      <c r="N37" s="23"/>
      <c r="O37" s="23"/>
      <c r="P37" s="23"/>
      <c r="Q37" s="23"/>
      <c r="R37" s="23"/>
    </row>
    <row r="38" spans="1:18" s="11" customFormat="1">
      <c r="A38" s="42" t="s">
        <v>54</v>
      </c>
      <c r="B38" s="27">
        <v>2</v>
      </c>
      <c r="C38" s="27">
        <v>0.5</v>
      </c>
      <c r="D38" s="27">
        <v>1</v>
      </c>
      <c r="E38" s="27">
        <v>2</v>
      </c>
      <c r="F38" s="27">
        <v>0.5</v>
      </c>
      <c r="G38" s="27">
        <v>1</v>
      </c>
      <c r="H38" s="27">
        <v>2</v>
      </c>
      <c r="I38" s="27">
        <v>0.5</v>
      </c>
      <c r="J38" s="27">
        <v>1</v>
      </c>
      <c r="K38" s="27">
        <v>2</v>
      </c>
      <c r="L38" s="27">
        <v>0.5</v>
      </c>
      <c r="M38" s="27">
        <v>1</v>
      </c>
      <c r="N38" s="23"/>
      <c r="O38" s="23"/>
      <c r="P38" s="23"/>
      <c r="Q38" s="23"/>
      <c r="R38" s="23"/>
    </row>
    <row r="39" spans="1:18" s="11" customFormat="1" ht="24">
      <c r="A39" s="44" t="s">
        <v>55</v>
      </c>
      <c r="B39" s="45">
        <v>2</v>
      </c>
      <c r="C39" s="45">
        <v>0.5</v>
      </c>
      <c r="D39" s="45">
        <v>1</v>
      </c>
      <c r="E39" s="45">
        <v>2</v>
      </c>
      <c r="F39" s="45">
        <v>0.5</v>
      </c>
      <c r="G39" s="45">
        <v>1</v>
      </c>
      <c r="H39" s="45">
        <v>2</v>
      </c>
      <c r="I39" s="45">
        <v>0.5</v>
      </c>
      <c r="J39" s="45">
        <v>1</v>
      </c>
      <c r="K39" s="45">
        <v>2</v>
      </c>
      <c r="L39" s="45">
        <v>0.5</v>
      </c>
      <c r="M39" s="45">
        <v>1</v>
      </c>
      <c r="N39" s="23"/>
      <c r="O39" s="23"/>
      <c r="P39" s="23"/>
      <c r="Q39" s="23"/>
      <c r="R39" s="23"/>
    </row>
    <row r="40" spans="1:18" s="11" customFormat="1">
      <c r="A40" s="44" t="s">
        <v>56</v>
      </c>
      <c r="B40" s="27">
        <v>2</v>
      </c>
      <c r="C40" s="27">
        <v>0.5</v>
      </c>
      <c r="D40" s="27">
        <v>1</v>
      </c>
      <c r="E40" s="27">
        <v>2</v>
      </c>
      <c r="F40" s="27">
        <v>0.5</v>
      </c>
      <c r="G40" s="27">
        <v>1</v>
      </c>
      <c r="H40" s="27">
        <v>2</v>
      </c>
      <c r="I40" s="27">
        <v>0.5</v>
      </c>
      <c r="J40" s="27">
        <v>1</v>
      </c>
      <c r="K40" s="27">
        <v>2</v>
      </c>
      <c r="L40" s="27">
        <v>0.5</v>
      </c>
      <c r="M40" s="27">
        <v>1</v>
      </c>
      <c r="N40" s="23"/>
      <c r="O40" s="23"/>
      <c r="P40" s="23"/>
      <c r="Q40" s="23"/>
      <c r="R40" s="23"/>
    </row>
    <row r="41" spans="1:18" s="11" customFormat="1" ht="12" customHeight="1">
      <c r="A41" s="44" t="s">
        <v>57</v>
      </c>
      <c r="B41" s="27">
        <v>2</v>
      </c>
      <c r="C41" s="27">
        <v>0.5</v>
      </c>
      <c r="D41" s="27">
        <v>1</v>
      </c>
      <c r="E41" s="27">
        <v>2</v>
      </c>
      <c r="F41" s="27">
        <v>0.5</v>
      </c>
      <c r="G41" s="27">
        <v>1</v>
      </c>
      <c r="H41" s="27">
        <v>2</v>
      </c>
      <c r="I41" s="27">
        <v>0.5</v>
      </c>
      <c r="J41" s="27">
        <v>1</v>
      </c>
      <c r="K41" s="27">
        <v>2</v>
      </c>
      <c r="L41" s="27">
        <v>0.5</v>
      </c>
      <c r="M41" s="27">
        <v>1</v>
      </c>
      <c r="N41" s="23"/>
      <c r="O41" s="23"/>
      <c r="P41" s="23"/>
      <c r="Q41" s="23"/>
      <c r="R41" s="23"/>
    </row>
    <row r="42" spans="1:18" s="11" customFormat="1">
      <c r="A42" s="42" t="s">
        <v>58</v>
      </c>
      <c r="B42" s="27">
        <v>2</v>
      </c>
      <c r="C42" s="27">
        <v>0.5</v>
      </c>
      <c r="D42" s="27">
        <v>1</v>
      </c>
      <c r="E42" s="27">
        <v>2</v>
      </c>
      <c r="F42" s="27">
        <v>0.5</v>
      </c>
      <c r="G42" s="27">
        <v>1</v>
      </c>
      <c r="H42" s="27">
        <v>2</v>
      </c>
      <c r="I42" s="27">
        <v>0.5</v>
      </c>
      <c r="J42" s="27">
        <v>1</v>
      </c>
      <c r="K42" s="27">
        <v>2</v>
      </c>
      <c r="L42" s="27">
        <v>0.5</v>
      </c>
      <c r="M42" s="27">
        <v>1</v>
      </c>
      <c r="N42" s="23"/>
      <c r="O42" s="23"/>
      <c r="P42" s="23"/>
      <c r="Q42" s="23"/>
      <c r="R42" s="23"/>
    </row>
    <row r="43" spans="1:18" s="11" customFormat="1">
      <c r="A43" s="42" t="s">
        <v>59</v>
      </c>
      <c r="B43" s="27">
        <v>2</v>
      </c>
      <c r="C43" s="27">
        <v>0.5</v>
      </c>
      <c r="D43" s="27">
        <v>1</v>
      </c>
      <c r="E43" s="27">
        <v>2</v>
      </c>
      <c r="F43" s="27">
        <v>0.5</v>
      </c>
      <c r="G43" s="27">
        <v>1</v>
      </c>
      <c r="H43" s="27">
        <v>2</v>
      </c>
      <c r="I43" s="27">
        <v>0.5</v>
      </c>
      <c r="J43" s="27">
        <v>1</v>
      </c>
      <c r="K43" s="27">
        <v>2</v>
      </c>
      <c r="L43" s="27">
        <v>0.5</v>
      </c>
      <c r="M43" s="27">
        <v>1</v>
      </c>
      <c r="N43" s="23"/>
      <c r="O43" s="23"/>
      <c r="P43" s="23"/>
      <c r="Q43" s="23"/>
      <c r="R43" s="23"/>
    </row>
    <row r="44" spans="1:18" s="11" customFormat="1">
      <c r="A44" s="42" t="s">
        <v>60</v>
      </c>
      <c r="B44" s="27">
        <v>2</v>
      </c>
      <c r="C44" s="27">
        <v>0.5</v>
      </c>
      <c r="D44" s="27">
        <v>1</v>
      </c>
      <c r="E44" s="27">
        <v>2</v>
      </c>
      <c r="F44" s="27">
        <v>0.5</v>
      </c>
      <c r="G44" s="27">
        <v>1</v>
      </c>
      <c r="H44" s="27">
        <v>2</v>
      </c>
      <c r="I44" s="27">
        <v>0.5</v>
      </c>
      <c r="J44" s="27">
        <v>1</v>
      </c>
      <c r="K44" s="27">
        <v>2</v>
      </c>
      <c r="L44" s="27">
        <v>0.5</v>
      </c>
      <c r="M44" s="27">
        <v>1</v>
      </c>
      <c r="N44" s="23"/>
      <c r="O44" s="23"/>
      <c r="P44" s="23"/>
      <c r="Q44" s="23"/>
      <c r="R44" s="23"/>
    </row>
    <row r="45" spans="1:18" s="11" customFormat="1">
      <c r="A45" s="42" t="s">
        <v>61</v>
      </c>
      <c r="B45" s="27">
        <v>2</v>
      </c>
      <c r="C45" s="27">
        <v>0.5</v>
      </c>
      <c r="D45" s="27">
        <v>1</v>
      </c>
      <c r="E45" s="27">
        <v>2</v>
      </c>
      <c r="F45" s="27">
        <v>0.5</v>
      </c>
      <c r="G45" s="27">
        <v>1</v>
      </c>
      <c r="H45" s="27">
        <v>2</v>
      </c>
      <c r="I45" s="27">
        <v>0.5</v>
      </c>
      <c r="J45" s="27">
        <v>1</v>
      </c>
      <c r="K45" s="27">
        <v>2</v>
      </c>
      <c r="L45" s="27">
        <v>0.5</v>
      </c>
      <c r="M45" s="27">
        <v>1</v>
      </c>
      <c r="N45" s="23"/>
      <c r="O45" s="23"/>
      <c r="P45" s="23"/>
      <c r="Q45" s="23"/>
      <c r="R45" s="23"/>
    </row>
    <row r="46" spans="1:18" s="11" customFormat="1">
      <c r="A46" s="42" t="s">
        <v>62</v>
      </c>
      <c r="B46" s="43">
        <v>4</v>
      </c>
      <c r="C46" s="43">
        <v>0.5</v>
      </c>
      <c r="D46" s="43">
        <v>1</v>
      </c>
      <c r="E46" s="43">
        <v>4</v>
      </c>
      <c r="F46" s="43">
        <v>0.5</v>
      </c>
      <c r="G46" s="43">
        <v>1</v>
      </c>
      <c r="H46" s="43">
        <v>4</v>
      </c>
      <c r="I46" s="43">
        <v>0.5</v>
      </c>
      <c r="J46" s="43">
        <v>1</v>
      </c>
      <c r="K46" s="43">
        <v>4</v>
      </c>
      <c r="L46" s="43">
        <v>0.5</v>
      </c>
      <c r="M46" s="43">
        <v>1</v>
      </c>
      <c r="N46" s="23"/>
      <c r="O46" s="23"/>
      <c r="P46" s="23"/>
      <c r="Q46" s="23"/>
      <c r="R46" s="23"/>
    </row>
    <row r="47" spans="1:18" s="11" customFormat="1">
      <c r="A47" s="42" t="s">
        <v>63</v>
      </c>
      <c r="B47" s="27">
        <v>2</v>
      </c>
      <c r="C47" s="27">
        <v>0.5</v>
      </c>
      <c r="D47" s="27">
        <v>1</v>
      </c>
      <c r="E47" s="27">
        <v>2</v>
      </c>
      <c r="F47" s="27">
        <v>0.5</v>
      </c>
      <c r="G47" s="27">
        <v>1</v>
      </c>
      <c r="H47" s="27">
        <v>2</v>
      </c>
      <c r="I47" s="27">
        <v>0.5</v>
      </c>
      <c r="J47" s="27">
        <v>1</v>
      </c>
      <c r="K47" s="27">
        <v>2</v>
      </c>
      <c r="L47" s="27">
        <v>0.5</v>
      </c>
      <c r="M47" s="27">
        <v>1</v>
      </c>
      <c r="N47" s="23"/>
      <c r="O47" s="23"/>
      <c r="P47" s="23"/>
      <c r="Q47" s="23"/>
      <c r="R47" s="23"/>
    </row>
    <row r="48" spans="1:18" s="11" customFormat="1">
      <c r="A48" s="42" t="s">
        <v>64</v>
      </c>
      <c r="B48" s="27">
        <v>2</v>
      </c>
      <c r="C48" s="27">
        <v>0.5</v>
      </c>
      <c r="D48" s="27">
        <v>1</v>
      </c>
      <c r="E48" s="27">
        <v>2</v>
      </c>
      <c r="F48" s="27">
        <v>0.5</v>
      </c>
      <c r="G48" s="27">
        <v>1</v>
      </c>
      <c r="H48" s="27">
        <v>2</v>
      </c>
      <c r="I48" s="27">
        <v>0.5</v>
      </c>
      <c r="J48" s="27">
        <v>1</v>
      </c>
      <c r="K48" s="27">
        <v>2</v>
      </c>
      <c r="L48" s="27">
        <v>0.5</v>
      </c>
      <c r="M48" s="27">
        <v>1</v>
      </c>
      <c r="N48" s="23"/>
      <c r="O48" s="23"/>
      <c r="P48" s="23"/>
      <c r="Q48" s="23"/>
      <c r="R48" s="23"/>
    </row>
    <row r="49" spans="1:71" s="11" customFormat="1">
      <c r="A49" s="42" t="s">
        <v>65</v>
      </c>
      <c r="B49" s="27">
        <v>2</v>
      </c>
      <c r="C49" s="27">
        <v>0.5</v>
      </c>
      <c r="D49" s="27">
        <v>1</v>
      </c>
      <c r="E49" s="27">
        <v>2</v>
      </c>
      <c r="F49" s="27">
        <v>0.5</v>
      </c>
      <c r="G49" s="27">
        <v>1</v>
      </c>
      <c r="H49" s="27">
        <v>2</v>
      </c>
      <c r="I49" s="27">
        <v>0.5</v>
      </c>
      <c r="J49" s="27">
        <v>1</v>
      </c>
      <c r="K49" s="27">
        <v>2</v>
      </c>
      <c r="L49" s="27">
        <v>0.5</v>
      </c>
      <c r="M49" s="27">
        <v>1</v>
      </c>
      <c r="N49" s="23"/>
      <c r="O49" s="23"/>
      <c r="P49" s="23"/>
      <c r="Q49" s="23"/>
      <c r="R49" s="23"/>
    </row>
    <row r="50" spans="1:71" s="11" customFormat="1">
      <c r="A50" s="42" t="s">
        <v>66</v>
      </c>
      <c r="B50" s="27">
        <v>2</v>
      </c>
      <c r="C50" s="27">
        <v>0.5</v>
      </c>
      <c r="D50" s="27">
        <v>1</v>
      </c>
      <c r="E50" s="27">
        <v>2</v>
      </c>
      <c r="F50" s="27">
        <v>0.5</v>
      </c>
      <c r="G50" s="27">
        <v>1</v>
      </c>
      <c r="H50" s="27">
        <v>2</v>
      </c>
      <c r="I50" s="27">
        <v>0.5</v>
      </c>
      <c r="J50" s="27">
        <v>1</v>
      </c>
      <c r="K50" s="27">
        <v>2</v>
      </c>
      <c r="L50" s="27">
        <v>0.5</v>
      </c>
      <c r="M50" s="27">
        <v>1</v>
      </c>
      <c r="N50" s="23"/>
      <c r="O50" s="23"/>
      <c r="P50" s="23"/>
      <c r="Q50" s="23"/>
      <c r="R50" s="23"/>
    </row>
    <row r="51" spans="1:71" s="11" customFormat="1">
      <c r="A51" s="42" t="s">
        <v>67</v>
      </c>
      <c r="B51" s="27">
        <v>2</v>
      </c>
      <c r="C51" s="27">
        <v>0.5</v>
      </c>
      <c r="D51" s="27">
        <v>1</v>
      </c>
      <c r="E51" s="27">
        <v>2</v>
      </c>
      <c r="F51" s="27">
        <v>0.5</v>
      </c>
      <c r="G51" s="27">
        <v>1</v>
      </c>
      <c r="H51" s="27">
        <v>2</v>
      </c>
      <c r="I51" s="27">
        <v>0.5</v>
      </c>
      <c r="J51" s="27">
        <v>1</v>
      </c>
      <c r="K51" s="27">
        <v>2</v>
      </c>
      <c r="L51" s="27">
        <v>0.5</v>
      </c>
      <c r="M51" s="27">
        <v>1</v>
      </c>
      <c r="N51" s="23"/>
      <c r="O51" s="23"/>
      <c r="P51" s="23"/>
      <c r="Q51" s="23"/>
      <c r="R51" s="23"/>
    </row>
    <row r="52" spans="1:71" s="11" customFormat="1">
      <c r="A52" s="42" t="s">
        <v>68</v>
      </c>
      <c r="B52" s="43">
        <v>4</v>
      </c>
      <c r="C52" s="43">
        <v>0.5</v>
      </c>
      <c r="D52" s="43">
        <v>1</v>
      </c>
      <c r="E52" s="43">
        <v>4</v>
      </c>
      <c r="F52" s="43">
        <v>0.5</v>
      </c>
      <c r="G52" s="43">
        <v>1</v>
      </c>
      <c r="H52" s="43">
        <v>4</v>
      </c>
      <c r="I52" s="43">
        <v>0.5</v>
      </c>
      <c r="J52" s="43">
        <v>1</v>
      </c>
      <c r="K52" s="43">
        <v>4</v>
      </c>
      <c r="L52" s="43">
        <v>0.5</v>
      </c>
      <c r="M52" s="43">
        <v>1</v>
      </c>
      <c r="N52" s="23"/>
      <c r="O52" s="23"/>
      <c r="P52" s="23"/>
      <c r="Q52" s="23"/>
      <c r="R52" s="23"/>
    </row>
    <row r="53" spans="1:71" s="11" customFormat="1">
      <c r="A53" s="42" t="s">
        <v>69</v>
      </c>
      <c r="B53" s="27">
        <v>2</v>
      </c>
      <c r="C53" s="27">
        <v>0.5</v>
      </c>
      <c r="D53" s="27">
        <v>1</v>
      </c>
      <c r="E53" s="27">
        <v>2</v>
      </c>
      <c r="F53" s="27">
        <v>0.5</v>
      </c>
      <c r="G53" s="27">
        <v>1</v>
      </c>
      <c r="H53" s="27">
        <v>2</v>
      </c>
      <c r="I53" s="27">
        <v>0.5</v>
      </c>
      <c r="J53" s="27">
        <v>1</v>
      </c>
      <c r="K53" s="27">
        <v>2</v>
      </c>
      <c r="L53" s="27">
        <v>0.5</v>
      </c>
      <c r="M53" s="27">
        <v>1</v>
      </c>
      <c r="N53" s="23"/>
      <c r="O53" s="23"/>
      <c r="P53" s="23"/>
      <c r="Q53" s="23"/>
      <c r="R53" s="23"/>
    </row>
    <row r="54" spans="1:71" s="11" customFormat="1">
      <c r="A54" s="42" t="s">
        <v>70</v>
      </c>
      <c r="B54" s="27">
        <v>2</v>
      </c>
      <c r="C54" s="27">
        <v>0.5</v>
      </c>
      <c r="D54" s="27">
        <v>1</v>
      </c>
      <c r="E54" s="27">
        <v>2</v>
      </c>
      <c r="F54" s="27">
        <v>0.5</v>
      </c>
      <c r="G54" s="27">
        <v>1</v>
      </c>
      <c r="H54" s="27">
        <v>2</v>
      </c>
      <c r="I54" s="27">
        <v>0.5</v>
      </c>
      <c r="J54" s="27">
        <v>1</v>
      </c>
      <c r="K54" s="27">
        <v>2</v>
      </c>
      <c r="L54" s="27">
        <v>0.5</v>
      </c>
      <c r="M54" s="27">
        <v>1</v>
      </c>
      <c r="N54" s="23"/>
      <c r="O54" s="23"/>
      <c r="P54" s="23"/>
      <c r="Q54" s="23"/>
      <c r="R54" s="23"/>
    </row>
    <row r="55" spans="1:71" s="11" customFormat="1">
      <c r="A55" s="42" t="s">
        <v>71</v>
      </c>
      <c r="B55" s="46">
        <v>4</v>
      </c>
      <c r="C55" s="46">
        <v>0.5</v>
      </c>
      <c r="D55" s="46">
        <v>1</v>
      </c>
      <c r="E55" s="46">
        <v>4</v>
      </c>
      <c r="F55" s="46">
        <v>0.5</v>
      </c>
      <c r="G55" s="46">
        <v>1</v>
      </c>
      <c r="H55" s="46">
        <v>4</v>
      </c>
      <c r="I55" s="46">
        <v>0.5</v>
      </c>
      <c r="J55" s="46">
        <v>1</v>
      </c>
      <c r="K55" s="46">
        <v>4</v>
      </c>
      <c r="L55" s="46">
        <v>0.5</v>
      </c>
      <c r="M55" s="46">
        <v>1</v>
      </c>
      <c r="N55" s="23"/>
      <c r="O55" s="23"/>
      <c r="P55" s="23"/>
      <c r="Q55" s="23"/>
      <c r="R55" s="23"/>
    </row>
    <row r="56" spans="1:71" s="11" customFormat="1" ht="10.5" customHeight="1">
      <c r="A56" s="17"/>
      <c r="B56" s="17"/>
      <c r="C56" s="23"/>
      <c r="D56" s="23"/>
      <c r="E56" s="23"/>
      <c r="F56" s="23"/>
      <c r="G56" s="23"/>
      <c r="H56" s="23"/>
      <c r="I56" s="23"/>
      <c r="J56" s="23"/>
      <c r="K56" s="23"/>
      <c r="L56" s="23"/>
      <c r="M56" s="23"/>
      <c r="N56" s="23"/>
      <c r="O56" s="23"/>
      <c r="P56" s="23"/>
      <c r="Q56" s="23"/>
      <c r="R56" s="23"/>
    </row>
    <row r="57" spans="1:71" ht="15.75" customHeight="1">
      <c r="A57" s="96" t="s">
        <v>72</v>
      </c>
      <c r="B57" s="97"/>
      <c r="C57" s="97"/>
      <c r="D57" s="97"/>
      <c r="E57" s="97"/>
      <c r="F57" s="97"/>
      <c r="G57" s="97"/>
      <c r="H57" s="97"/>
      <c r="I57" s="97"/>
      <c r="J57" s="97"/>
      <c r="K57" s="97"/>
      <c r="L57" s="97"/>
      <c r="M57" s="98"/>
      <c r="N57" s="15"/>
      <c r="O57" s="15"/>
      <c r="P57" s="15"/>
      <c r="Q57" s="15"/>
      <c r="R57" s="15"/>
    </row>
    <row r="58" spans="1:71" s="22" customFormat="1" ht="27" customHeight="1">
      <c r="A58" s="9" t="s">
        <v>19</v>
      </c>
      <c r="B58" s="83" t="s">
        <v>20</v>
      </c>
      <c r="C58" s="84"/>
      <c r="D58" s="85"/>
      <c r="E58" s="83" t="s">
        <v>21</v>
      </c>
      <c r="F58" s="84"/>
      <c r="G58" s="85"/>
      <c r="H58" s="83" t="s">
        <v>22</v>
      </c>
      <c r="I58" s="84"/>
      <c r="J58" s="85"/>
      <c r="K58" s="83" t="s">
        <v>23</v>
      </c>
      <c r="L58" s="84"/>
      <c r="M58" s="85"/>
      <c r="N58" s="15"/>
      <c r="O58" s="15"/>
      <c r="P58" s="15"/>
      <c r="Q58" s="15"/>
      <c r="R58" s="15"/>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row>
    <row r="59" spans="1:71" ht="12.75" customHeight="1">
      <c r="A59" s="9" t="s">
        <v>24</v>
      </c>
      <c r="B59" s="90" t="s">
        <v>25</v>
      </c>
      <c r="C59" s="86" t="s">
        <v>26</v>
      </c>
      <c r="D59" s="88" t="s">
        <v>27</v>
      </c>
      <c r="E59" s="90" t="s">
        <v>25</v>
      </c>
      <c r="F59" s="86" t="s">
        <v>26</v>
      </c>
      <c r="G59" s="88" t="s">
        <v>27</v>
      </c>
      <c r="H59" s="90" t="s">
        <v>25</v>
      </c>
      <c r="I59" s="86" t="s">
        <v>26</v>
      </c>
      <c r="J59" s="88" t="s">
        <v>27</v>
      </c>
      <c r="K59" s="90" t="s">
        <v>25</v>
      </c>
      <c r="L59" s="86" t="s">
        <v>26</v>
      </c>
      <c r="M59" s="88" t="s">
        <v>27</v>
      </c>
      <c r="N59" s="12"/>
      <c r="O59" s="15"/>
      <c r="P59" s="16"/>
      <c r="Q59" s="16"/>
      <c r="R59" s="12"/>
    </row>
    <row r="60" spans="1:71">
      <c r="A60" s="9" t="s">
        <v>28</v>
      </c>
      <c r="B60" s="91"/>
      <c r="C60" s="87"/>
      <c r="D60" s="89"/>
      <c r="E60" s="91"/>
      <c r="F60" s="87"/>
      <c r="G60" s="89"/>
      <c r="H60" s="91"/>
      <c r="I60" s="87"/>
      <c r="J60" s="89"/>
      <c r="K60" s="91"/>
      <c r="L60" s="87"/>
      <c r="M60" s="89"/>
      <c r="N60" s="12"/>
      <c r="O60" s="15"/>
      <c r="P60" s="17"/>
      <c r="Q60" s="17"/>
      <c r="R60" s="12"/>
    </row>
    <row r="61" spans="1:71" s="10" customFormat="1">
      <c r="A61" s="47" t="s">
        <v>109</v>
      </c>
      <c r="B61" s="28">
        <v>2</v>
      </c>
      <c r="C61" s="28">
        <v>0.5</v>
      </c>
      <c r="D61" s="28">
        <v>1</v>
      </c>
      <c r="E61" s="28">
        <v>2</v>
      </c>
      <c r="F61" s="28">
        <v>0.5</v>
      </c>
      <c r="G61" s="28">
        <v>1</v>
      </c>
      <c r="H61" s="28">
        <v>2</v>
      </c>
      <c r="I61" s="28">
        <v>0.5</v>
      </c>
      <c r="J61" s="28">
        <v>1</v>
      </c>
      <c r="K61" s="28">
        <v>2</v>
      </c>
      <c r="L61" s="28">
        <v>0.5</v>
      </c>
      <c r="M61" s="28">
        <v>1</v>
      </c>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25"/>
    </row>
    <row r="62" spans="1:71" s="11" customFormat="1" ht="13.5" customHeight="1">
      <c r="A62" s="47" t="s">
        <v>110</v>
      </c>
      <c r="B62" s="28">
        <v>2</v>
      </c>
      <c r="C62" s="28">
        <v>0.5</v>
      </c>
      <c r="D62" s="28">
        <v>1</v>
      </c>
      <c r="E62" s="28">
        <v>2</v>
      </c>
      <c r="F62" s="28">
        <v>0.5</v>
      </c>
      <c r="G62" s="28">
        <v>1</v>
      </c>
      <c r="H62" s="28">
        <v>2</v>
      </c>
      <c r="I62" s="28">
        <v>0.5</v>
      </c>
      <c r="J62" s="28">
        <v>1</v>
      </c>
      <c r="K62" s="28">
        <v>2</v>
      </c>
      <c r="L62" s="28">
        <v>0.5</v>
      </c>
      <c r="M62" s="28">
        <v>1</v>
      </c>
      <c r="N62" s="23"/>
      <c r="O62" s="23"/>
      <c r="P62" s="23"/>
      <c r="Q62" s="23"/>
      <c r="R62" s="23"/>
    </row>
    <row r="63" spans="1:71" s="11" customFormat="1">
      <c r="A63" s="47" t="s">
        <v>111</v>
      </c>
      <c r="B63" s="28">
        <v>2</v>
      </c>
      <c r="C63" s="28">
        <v>0.5</v>
      </c>
      <c r="D63" s="28">
        <v>1</v>
      </c>
      <c r="E63" s="28">
        <v>2</v>
      </c>
      <c r="F63" s="28">
        <v>0.5</v>
      </c>
      <c r="G63" s="28">
        <v>1</v>
      </c>
      <c r="H63" s="28">
        <v>2</v>
      </c>
      <c r="I63" s="28">
        <v>0.5</v>
      </c>
      <c r="J63" s="28">
        <v>1</v>
      </c>
      <c r="K63" s="28">
        <v>2</v>
      </c>
      <c r="L63" s="28">
        <v>0.5</v>
      </c>
      <c r="M63" s="28">
        <v>1</v>
      </c>
    </row>
    <row r="64" spans="1:71" s="10" customFormat="1">
      <c r="A64" s="47" t="s">
        <v>112</v>
      </c>
      <c r="B64" s="28">
        <v>2</v>
      </c>
      <c r="C64" s="28">
        <v>0.5</v>
      </c>
      <c r="D64" s="28">
        <v>1</v>
      </c>
      <c r="E64" s="28">
        <v>2</v>
      </c>
      <c r="F64" s="28">
        <v>0.5</v>
      </c>
      <c r="G64" s="28">
        <v>1</v>
      </c>
      <c r="H64" s="28">
        <v>2</v>
      </c>
      <c r="I64" s="28">
        <v>0.5</v>
      </c>
      <c r="J64" s="28">
        <v>1</v>
      </c>
      <c r="K64" s="28">
        <v>2</v>
      </c>
      <c r="L64" s="28">
        <v>0.5</v>
      </c>
      <c r="M64" s="28">
        <v>1</v>
      </c>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25"/>
    </row>
    <row r="65" spans="1:70" s="11" customFormat="1">
      <c r="A65" s="47" t="s">
        <v>113</v>
      </c>
      <c r="B65" s="28">
        <v>2</v>
      </c>
      <c r="C65" s="28">
        <v>0.5</v>
      </c>
      <c r="D65" s="28">
        <v>1</v>
      </c>
      <c r="E65" s="28">
        <v>2</v>
      </c>
      <c r="F65" s="28">
        <v>0.5</v>
      </c>
      <c r="G65" s="28">
        <v>1</v>
      </c>
      <c r="H65" s="28">
        <v>2</v>
      </c>
      <c r="I65" s="28">
        <v>0.5</v>
      </c>
      <c r="J65" s="28">
        <v>1</v>
      </c>
      <c r="K65" s="28">
        <v>2</v>
      </c>
      <c r="L65" s="28">
        <v>0.5</v>
      </c>
      <c r="M65" s="28">
        <v>1</v>
      </c>
    </row>
    <row r="66" spans="1:70" s="11" customFormat="1">
      <c r="A66" s="47" t="s">
        <v>114</v>
      </c>
      <c r="B66" s="43">
        <v>4</v>
      </c>
      <c r="C66" s="43">
        <v>0.5</v>
      </c>
      <c r="D66" s="43">
        <v>1</v>
      </c>
      <c r="E66" s="43">
        <v>4</v>
      </c>
      <c r="F66" s="43">
        <v>0.5</v>
      </c>
      <c r="G66" s="43">
        <v>1</v>
      </c>
      <c r="H66" s="43">
        <v>4</v>
      </c>
      <c r="I66" s="43">
        <v>0.5</v>
      </c>
      <c r="J66" s="43">
        <v>1</v>
      </c>
      <c r="K66" s="43">
        <v>4</v>
      </c>
      <c r="L66" s="43">
        <v>0.5</v>
      </c>
      <c r="M66" s="43">
        <v>1</v>
      </c>
      <c r="N66" s="23"/>
      <c r="O66" s="23"/>
      <c r="P66" s="23"/>
      <c r="Q66" s="23"/>
      <c r="R66" s="23"/>
    </row>
    <row r="67" spans="1:70" s="11" customFormat="1">
      <c r="A67" s="47" t="s">
        <v>115</v>
      </c>
      <c r="B67" s="28">
        <v>2</v>
      </c>
      <c r="C67" s="28">
        <v>0.5</v>
      </c>
      <c r="D67" s="28">
        <v>1</v>
      </c>
      <c r="E67" s="28">
        <v>2</v>
      </c>
      <c r="F67" s="28">
        <v>0.5</v>
      </c>
      <c r="G67" s="28">
        <v>1</v>
      </c>
      <c r="H67" s="28">
        <v>2</v>
      </c>
      <c r="I67" s="28">
        <v>0.5</v>
      </c>
      <c r="J67" s="28">
        <v>1</v>
      </c>
      <c r="K67" s="28">
        <v>2</v>
      </c>
      <c r="L67" s="28">
        <v>0.5</v>
      </c>
      <c r="M67" s="28">
        <v>1</v>
      </c>
      <c r="N67" s="23"/>
      <c r="O67" s="23"/>
      <c r="P67" s="23"/>
      <c r="Q67" s="23"/>
      <c r="R67" s="23"/>
    </row>
    <row r="68" spans="1:70" s="11" customFormat="1">
      <c r="A68" s="47" t="s">
        <v>116</v>
      </c>
      <c r="B68" s="28">
        <v>2</v>
      </c>
      <c r="C68" s="28">
        <v>0.5</v>
      </c>
      <c r="D68" s="28">
        <v>1</v>
      </c>
      <c r="E68" s="28">
        <v>2</v>
      </c>
      <c r="F68" s="28">
        <v>0.5</v>
      </c>
      <c r="G68" s="28">
        <v>1</v>
      </c>
      <c r="H68" s="28">
        <v>2</v>
      </c>
      <c r="I68" s="28">
        <v>0.5</v>
      </c>
      <c r="J68" s="28">
        <v>1</v>
      </c>
      <c r="K68" s="28">
        <v>2</v>
      </c>
      <c r="L68" s="28">
        <v>0.5</v>
      </c>
      <c r="M68" s="28">
        <v>1</v>
      </c>
      <c r="N68" s="23"/>
      <c r="O68" s="23"/>
      <c r="P68" s="23"/>
      <c r="Q68" s="23"/>
      <c r="R68" s="23"/>
    </row>
    <row r="69" spans="1:70" s="11" customFormat="1">
      <c r="A69" s="47" t="s">
        <v>117</v>
      </c>
      <c r="B69" s="43">
        <v>10</v>
      </c>
      <c r="C69" s="43">
        <v>2.5</v>
      </c>
      <c r="D69" s="43">
        <v>5</v>
      </c>
      <c r="E69" s="43">
        <v>10</v>
      </c>
      <c r="F69" s="43">
        <v>2.5</v>
      </c>
      <c r="G69" s="43">
        <v>5</v>
      </c>
      <c r="H69" s="43">
        <v>10</v>
      </c>
      <c r="I69" s="43">
        <v>2.5</v>
      </c>
      <c r="J69" s="43">
        <v>5</v>
      </c>
      <c r="K69" s="43">
        <v>10</v>
      </c>
      <c r="L69" s="43">
        <v>2.5</v>
      </c>
      <c r="M69" s="43">
        <v>5</v>
      </c>
      <c r="N69" s="23"/>
      <c r="O69" s="23"/>
      <c r="P69" s="23"/>
      <c r="Q69" s="23"/>
      <c r="R69" s="23"/>
    </row>
    <row r="70" spans="1:70" s="11" customFormat="1">
      <c r="A70" s="47" t="s">
        <v>118</v>
      </c>
      <c r="B70" s="28">
        <v>2</v>
      </c>
      <c r="C70" s="28">
        <v>0.5</v>
      </c>
      <c r="D70" s="28">
        <v>1</v>
      </c>
      <c r="E70" s="28">
        <v>2</v>
      </c>
      <c r="F70" s="28">
        <v>0.5</v>
      </c>
      <c r="G70" s="28">
        <v>1</v>
      </c>
      <c r="H70" s="28">
        <v>2</v>
      </c>
      <c r="I70" s="28">
        <v>0.5</v>
      </c>
      <c r="J70" s="28">
        <v>1</v>
      </c>
      <c r="K70" s="28">
        <v>2</v>
      </c>
      <c r="L70" s="28">
        <v>0.5</v>
      </c>
      <c r="M70" s="28">
        <v>1</v>
      </c>
      <c r="N70" s="23"/>
      <c r="O70" s="23"/>
      <c r="P70" s="23"/>
      <c r="Q70" s="23"/>
      <c r="R70" s="23"/>
    </row>
    <row r="71" spans="1:70" s="11" customFormat="1">
      <c r="A71" s="47" t="s">
        <v>119</v>
      </c>
      <c r="B71" s="28">
        <v>2</v>
      </c>
      <c r="C71" s="28">
        <v>0.5</v>
      </c>
      <c r="D71" s="28">
        <v>1</v>
      </c>
      <c r="E71" s="28">
        <v>2</v>
      </c>
      <c r="F71" s="28">
        <v>0.5</v>
      </c>
      <c r="G71" s="28">
        <v>1</v>
      </c>
      <c r="H71" s="28">
        <v>2</v>
      </c>
      <c r="I71" s="28">
        <v>0.5</v>
      </c>
      <c r="J71" s="28">
        <v>1</v>
      </c>
      <c r="K71" s="28">
        <v>2</v>
      </c>
      <c r="L71" s="28">
        <v>0.5</v>
      </c>
      <c r="M71" s="28">
        <v>1</v>
      </c>
      <c r="N71" s="23"/>
      <c r="O71" s="23"/>
      <c r="P71" s="23"/>
      <c r="Q71" s="23"/>
      <c r="R71" s="23"/>
    </row>
    <row r="72" spans="1:70" s="11" customFormat="1" ht="9.75" customHeight="1"/>
    <row r="73" spans="1:70" s="11" customFormat="1" ht="12.75" customHeight="1">
      <c r="A73" s="105" t="s">
        <v>120</v>
      </c>
      <c r="B73" s="106"/>
      <c r="C73" s="106"/>
      <c r="D73" s="106"/>
      <c r="E73" s="106"/>
      <c r="F73" s="106"/>
      <c r="G73" s="106"/>
      <c r="H73" s="106"/>
      <c r="I73" s="106"/>
      <c r="J73" s="106"/>
      <c r="K73" s="26"/>
      <c r="L73" s="26"/>
      <c r="M73" s="26"/>
      <c r="N73" s="26"/>
      <c r="O73" s="26"/>
      <c r="P73" s="26"/>
      <c r="Q73" s="26"/>
      <c r="R73" s="26"/>
    </row>
    <row r="74" spans="1:70" s="22" customFormat="1" ht="27" customHeight="1">
      <c r="A74" s="9" t="s">
        <v>19</v>
      </c>
      <c r="B74" s="83" t="s">
        <v>21</v>
      </c>
      <c r="C74" s="84"/>
      <c r="D74" s="85"/>
      <c r="E74" s="83" t="s">
        <v>22</v>
      </c>
      <c r="F74" s="84"/>
      <c r="G74" s="85"/>
      <c r="H74" s="83" t="s">
        <v>23</v>
      </c>
      <c r="I74" s="84"/>
      <c r="J74" s="85"/>
      <c r="K74" s="15"/>
      <c r="L74" s="15"/>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row>
    <row r="75" spans="1:70">
      <c r="A75" s="9" t="s">
        <v>24</v>
      </c>
      <c r="B75" s="90" t="s">
        <v>25</v>
      </c>
      <c r="C75" s="86" t="s">
        <v>85</v>
      </c>
      <c r="D75" s="88" t="s">
        <v>27</v>
      </c>
      <c r="E75" s="90" t="s">
        <v>25</v>
      </c>
      <c r="F75" s="86" t="s">
        <v>85</v>
      </c>
      <c r="G75" s="88" t="s">
        <v>27</v>
      </c>
      <c r="H75" s="90" t="s">
        <v>25</v>
      </c>
      <c r="I75" s="86" t="s">
        <v>85</v>
      </c>
      <c r="J75" s="88" t="s">
        <v>27</v>
      </c>
      <c r="K75" s="16"/>
      <c r="L75" s="12"/>
      <c r="O75" s="11"/>
      <c r="P75" s="11"/>
      <c r="Q75" s="11"/>
      <c r="R75" s="11"/>
      <c r="BM75" s="19"/>
      <c r="BN75" s="19"/>
      <c r="BO75" s="19"/>
      <c r="BP75" s="19"/>
      <c r="BQ75" s="19"/>
      <c r="BR75" s="19"/>
    </row>
    <row r="76" spans="1:70">
      <c r="A76" s="9" t="s">
        <v>28</v>
      </c>
      <c r="B76" s="91"/>
      <c r="C76" s="87"/>
      <c r="D76" s="89"/>
      <c r="E76" s="91"/>
      <c r="F76" s="87"/>
      <c r="G76" s="89"/>
      <c r="H76" s="91"/>
      <c r="I76" s="87"/>
      <c r="J76" s="89"/>
      <c r="K76" s="17"/>
      <c r="L76" s="12"/>
      <c r="O76" s="11"/>
      <c r="P76" s="11"/>
      <c r="Q76" s="11"/>
      <c r="R76" s="11"/>
      <c r="BM76" s="19"/>
      <c r="BN76" s="19"/>
      <c r="BO76" s="19"/>
      <c r="BP76" s="19"/>
      <c r="BQ76" s="19"/>
      <c r="BR76" s="19"/>
    </row>
    <row r="77" spans="1:70" s="11" customFormat="1">
      <c r="A77" s="48" t="s">
        <v>86</v>
      </c>
      <c r="B77" s="43">
        <v>4</v>
      </c>
      <c r="C77" s="43">
        <v>0.5</v>
      </c>
      <c r="D77" s="43">
        <v>1</v>
      </c>
      <c r="E77" s="43">
        <v>4</v>
      </c>
      <c r="F77" s="43">
        <v>0.5</v>
      </c>
      <c r="G77" s="43">
        <v>1</v>
      </c>
      <c r="H77" s="43">
        <v>4</v>
      </c>
      <c r="I77" s="43">
        <v>0.5</v>
      </c>
      <c r="J77" s="43">
        <v>1</v>
      </c>
    </row>
    <row r="78" spans="1:70" s="11" customFormat="1">
      <c r="A78" s="48" t="s">
        <v>87</v>
      </c>
      <c r="B78" s="28">
        <v>2</v>
      </c>
      <c r="C78" s="28">
        <v>0.5</v>
      </c>
      <c r="D78" s="28">
        <v>1</v>
      </c>
      <c r="E78" s="28">
        <v>2</v>
      </c>
      <c r="F78" s="28">
        <v>0.5</v>
      </c>
      <c r="G78" s="28">
        <v>1</v>
      </c>
      <c r="H78" s="28">
        <v>2</v>
      </c>
      <c r="I78" s="28">
        <v>0.5</v>
      </c>
      <c r="J78" s="28">
        <v>1</v>
      </c>
    </row>
    <row r="79" spans="1:70" s="11" customFormat="1">
      <c r="A79" s="48" t="s">
        <v>88</v>
      </c>
      <c r="B79" s="43">
        <v>4</v>
      </c>
      <c r="C79" s="43">
        <v>0.5</v>
      </c>
      <c r="D79" s="43">
        <v>1</v>
      </c>
      <c r="E79" s="43">
        <v>4</v>
      </c>
      <c r="F79" s="43">
        <v>0.5</v>
      </c>
      <c r="G79" s="43">
        <v>1</v>
      </c>
      <c r="H79" s="43">
        <v>4</v>
      </c>
      <c r="I79" s="43">
        <v>0.5</v>
      </c>
      <c r="J79" s="43">
        <v>1</v>
      </c>
    </row>
    <row r="80" spans="1:70" s="11" customFormat="1">
      <c r="A80" s="48" t="s">
        <v>89</v>
      </c>
      <c r="B80" s="28">
        <v>2</v>
      </c>
      <c r="C80" s="28">
        <v>0.5</v>
      </c>
      <c r="D80" s="28">
        <v>1</v>
      </c>
      <c r="E80" s="28">
        <v>2</v>
      </c>
      <c r="F80" s="28">
        <v>0.5</v>
      </c>
      <c r="G80" s="28">
        <v>1</v>
      </c>
      <c r="H80" s="28">
        <v>2</v>
      </c>
      <c r="I80" s="28">
        <v>0.5</v>
      </c>
      <c r="J80" s="28">
        <v>1</v>
      </c>
    </row>
    <row r="81" spans="1:10" s="11" customFormat="1">
      <c r="A81" s="48" t="s">
        <v>90</v>
      </c>
      <c r="B81" s="28">
        <v>2</v>
      </c>
      <c r="C81" s="28">
        <v>0.5</v>
      </c>
      <c r="D81" s="28">
        <v>1</v>
      </c>
      <c r="E81" s="28">
        <v>2</v>
      </c>
      <c r="F81" s="28">
        <v>0.5</v>
      </c>
      <c r="G81" s="28">
        <v>1</v>
      </c>
      <c r="H81" s="28">
        <v>2</v>
      </c>
      <c r="I81" s="28">
        <v>0.5</v>
      </c>
      <c r="J81" s="28">
        <v>1</v>
      </c>
    </row>
    <row r="82" spans="1:10" s="11" customFormat="1">
      <c r="A82" s="48" t="s">
        <v>91</v>
      </c>
      <c r="B82" s="43">
        <v>4</v>
      </c>
      <c r="C82" s="43">
        <v>0.5</v>
      </c>
      <c r="D82" s="43">
        <v>1</v>
      </c>
      <c r="E82" s="43">
        <v>4</v>
      </c>
      <c r="F82" s="43">
        <v>0.5</v>
      </c>
      <c r="G82" s="43">
        <v>1</v>
      </c>
      <c r="H82" s="43">
        <v>4</v>
      </c>
      <c r="I82" s="43">
        <v>0.5</v>
      </c>
      <c r="J82" s="43">
        <v>1</v>
      </c>
    </row>
    <row r="83" spans="1:10" s="11" customFormat="1">
      <c r="A83" s="48" t="s">
        <v>92</v>
      </c>
      <c r="B83" s="43">
        <v>10</v>
      </c>
      <c r="C83" s="43">
        <v>2.5</v>
      </c>
      <c r="D83" s="43">
        <v>5</v>
      </c>
      <c r="E83" s="43">
        <v>10</v>
      </c>
      <c r="F83" s="43">
        <v>2.5</v>
      </c>
      <c r="G83" s="43">
        <v>5</v>
      </c>
      <c r="H83" s="43">
        <v>10</v>
      </c>
      <c r="I83" s="43">
        <v>2.5</v>
      </c>
      <c r="J83" s="43">
        <v>5</v>
      </c>
    </row>
    <row r="84" spans="1:10" s="11" customFormat="1">
      <c r="A84" s="48" t="s">
        <v>93</v>
      </c>
      <c r="B84" s="43">
        <v>4</v>
      </c>
      <c r="C84" s="43">
        <v>0.5</v>
      </c>
      <c r="D84" s="43">
        <v>1</v>
      </c>
      <c r="E84" s="43">
        <v>4</v>
      </c>
      <c r="F84" s="43">
        <v>0.5</v>
      </c>
      <c r="G84" s="43">
        <v>1</v>
      </c>
      <c r="H84" s="43">
        <v>4</v>
      </c>
      <c r="I84" s="43">
        <v>0.5</v>
      </c>
      <c r="J84" s="43">
        <v>1</v>
      </c>
    </row>
    <row r="85" spans="1:10" s="11" customFormat="1">
      <c r="A85" s="48" t="s">
        <v>94</v>
      </c>
      <c r="B85" s="28">
        <v>2</v>
      </c>
      <c r="C85" s="28">
        <v>0.5</v>
      </c>
      <c r="D85" s="28">
        <v>1</v>
      </c>
      <c r="E85" s="28">
        <v>2</v>
      </c>
      <c r="F85" s="28">
        <v>0.5</v>
      </c>
      <c r="G85" s="28">
        <v>1</v>
      </c>
      <c r="H85" s="28">
        <v>2</v>
      </c>
      <c r="I85" s="28">
        <v>0.5</v>
      </c>
      <c r="J85" s="28">
        <v>1</v>
      </c>
    </row>
    <row r="86" spans="1:10" s="11" customFormat="1">
      <c r="A86" s="48" t="s">
        <v>95</v>
      </c>
      <c r="B86" s="28">
        <v>2</v>
      </c>
      <c r="C86" s="28">
        <v>0.5</v>
      </c>
      <c r="D86" s="28">
        <v>1</v>
      </c>
      <c r="E86" s="28">
        <v>2</v>
      </c>
      <c r="F86" s="28">
        <v>0.5</v>
      </c>
      <c r="G86" s="28">
        <v>1</v>
      </c>
      <c r="H86" s="28">
        <v>2</v>
      </c>
      <c r="I86" s="28">
        <v>0.5</v>
      </c>
      <c r="J86" s="28">
        <v>1</v>
      </c>
    </row>
    <row r="87" spans="1:10" s="11" customFormat="1" ht="12.75" customHeight="1">
      <c r="A87" s="48" t="s">
        <v>96</v>
      </c>
      <c r="B87" s="28">
        <v>2</v>
      </c>
      <c r="C87" s="28">
        <v>0.5</v>
      </c>
      <c r="D87" s="28">
        <v>1</v>
      </c>
      <c r="E87" s="28">
        <v>2</v>
      </c>
      <c r="F87" s="28">
        <v>0.5</v>
      </c>
      <c r="G87" s="28">
        <v>1</v>
      </c>
      <c r="H87" s="28">
        <v>2</v>
      </c>
      <c r="I87" s="28">
        <v>0.5</v>
      </c>
      <c r="J87" s="28">
        <v>1</v>
      </c>
    </row>
    <row r="88" spans="1:10" s="11" customFormat="1" ht="12.75" customHeight="1">
      <c r="A88" s="48" t="s">
        <v>97</v>
      </c>
      <c r="B88" s="28">
        <v>2</v>
      </c>
      <c r="C88" s="28">
        <v>0.5</v>
      </c>
      <c r="D88" s="28">
        <v>1</v>
      </c>
      <c r="E88" s="28">
        <v>2</v>
      </c>
      <c r="F88" s="28">
        <v>0.5</v>
      </c>
      <c r="G88" s="28">
        <v>1</v>
      </c>
      <c r="H88" s="28">
        <v>2</v>
      </c>
      <c r="I88" s="28">
        <v>0.5</v>
      </c>
      <c r="J88" s="28">
        <v>1</v>
      </c>
    </row>
    <row r="89" spans="1:10" s="11" customFormat="1" ht="12.75" customHeight="1">
      <c r="A89" s="48" t="s">
        <v>98</v>
      </c>
      <c r="B89" s="43">
        <v>4</v>
      </c>
      <c r="C89" s="43">
        <v>0.5</v>
      </c>
      <c r="D89" s="43">
        <v>1</v>
      </c>
      <c r="E89" s="43">
        <v>4</v>
      </c>
      <c r="F89" s="43">
        <v>0.5</v>
      </c>
      <c r="G89" s="43">
        <v>1</v>
      </c>
      <c r="H89" s="43">
        <v>4</v>
      </c>
      <c r="I89" s="43">
        <v>0.5</v>
      </c>
      <c r="J89" s="43">
        <v>1</v>
      </c>
    </row>
    <row r="90" spans="1:10" s="11" customFormat="1">
      <c r="A90" s="48" t="s">
        <v>99</v>
      </c>
      <c r="B90" s="28">
        <v>2</v>
      </c>
      <c r="C90" s="28">
        <v>0.5</v>
      </c>
      <c r="D90" s="28">
        <v>1</v>
      </c>
      <c r="E90" s="28">
        <v>2</v>
      </c>
      <c r="F90" s="28">
        <v>0.5</v>
      </c>
      <c r="G90" s="28">
        <v>1</v>
      </c>
      <c r="H90" s="28">
        <v>2</v>
      </c>
      <c r="I90" s="28">
        <v>0.5</v>
      </c>
      <c r="J90" s="28">
        <v>1</v>
      </c>
    </row>
    <row r="91" spans="1:10" s="11" customFormat="1">
      <c r="A91" s="48" t="s">
        <v>100</v>
      </c>
      <c r="B91" s="28">
        <v>2</v>
      </c>
      <c r="C91" s="28">
        <v>0.5</v>
      </c>
      <c r="D91" s="28">
        <v>1</v>
      </c>
      <c r="E91" s="28">
        <v>2</v>
      </c>
      <c r="F91" s="28">
        <v>0.5</v>
      </c>
      <c r="G91" s="28">
        <v>1</v>
      </c>
      <c r="H91" s="28">
        <v>2</v>
      </c>
      <c r="I91" s="28">
        <v>0.5</v>
      </c>
      <c r="J91" s="28">
        <v>1</v>
      </c>
    </row>
    <row r="92" spans="1:10" s="11" customFormat="1"/>
    <row r="93" spans="1:10" s="11" customFormat="1"/>
    <row r="94" spans="1:10" s="11" customFormat="1">
      <c r="A94" s="14" t="s">
        <v>101</v>
      </c>
      <c r="B94" s="14" t="s">
        <v>102</v>
      </c>
    </row>
    <row r="95" spans="1:10" s="11" customFormat="1">
      <c r="A95" s="13" t="s">
        <v>23</v>
      </c>
      <c r="B95" s="31">
        <v>20</v>
      </c>
    </row>
    <row r="96" spans="1:10" s="11" customFormat="1">
      <c r="A96" s="13" t="s">
        <v>22</v>
      </c>
      <c r="B96" s="31">
        <v>20</v>
      </c>
    </row>
    <row r="97" spans="1:2" s="11" customFormat="1">
      <c r="A97" s="13" t="s">
        <v>21</v>
      </c>
      <c r="B97" s="31">
        <v>20</v>
      </c>
    </row>
    <row r="98" spans="1:2" s="11" customFormat="1">
      <c r="A98" s="13" t="s">
        <v>104</v>
      </c>
      <c r="B98" s="31">
        <v>20</v>
      </c>
    </row>
    <row r="99" spans="1:2" s="11" customFormat="1"/>
    <row r="100" spans="1:2" s="11" customFormat="1"/>
    <row r="101" spans="1:2" s="11" customFormat="1"/>
    <row r="102" spans="1:2" s="11" customFormat="1"/>
    <row r="103" spans="1:2" s="11" customFormat="1"/>
    <row r="104" spans="1:2" s="11" customFormat="1"/>
    <row r="105" spans="1:2" s="11" customFormat="1"/>
    <row r="106" spans="1:2" s="11" customFormat="1"/>
    <row r="107" spans="1:2" s="11" customFormat="1"/>
    <row r="108" spans="1:2" s="11" customFormat="1"/>
    <row r="109" spans="1:2" s="11" customFormat="1"/>
    <row r="110" spans="1:2" s="11" customFormat="1"/>
    <row r="111" spans="1:2" s="11" customFormat="1"/>
    <row r="112" spans="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sheetData>
  <mergeCells count="55">
    <mergeCell ref="G75:G76"/>
    <mergeCell ref="H75:H76"/>
    <mergeCell ref="I75:I76"/>
    <mergeCell ref="J75:J76"/>
    <mergeCell ref="B75:B76"/>
    <mergeCell ref="C75:C76"/>
    <mergeCell ref="D75:D76"/>
    <mergeCell ref="E75:E76"/>
    <mergeCell ref="F75:F76"/>
    <mergeCell ref="M59:M60"/>
    <mergeCell ref="A73:J73"/>
    <mergeCell ref="B74:D74"/>
    <mergeCell ref="E74:G74"/>
    <mergeCell ref="H74:J74"/>
    <mergeCell ref="H59:H60"/>
    <mergeCell ref="I59:I60"/>
    <mergeCell ref="J59:J60"/>
    <mergeCell ref="K59:K60"/>
    <mergeCell ref="L59:L60"/>
    <mergeCell ref="L11:L12"/>
    <mergeCell ref="M11:M12"/>
    <mergeCell ref="A57:M57"/>
    <mergeCell ref="B58:D58"/>
    <mergeCell ref="E58:G58"/>
    <mergeCell ref="H58:J58"/>
    <mergeCell ref="K58:M58"/>
    <mergeCell ref="B11:B12"/>
    <mergeCell ref="C11:C12"/>
    <mergeCell ref="D11:D12"/>
    <mergeCell ref="E11:E12"/>
    <mergeCell ref="F11:F12"/>
    <mergeCell ref="G11:G12"/>
    <mergeCell ref="H11:H12"/>
    <mergeCell ref="I11:I12"/>
    <mergeCell ref="J11:J12"/>
    <mergeCell ref="A6:C6"/>
    <mergeCell ref="A7:J7"/>
    <mergeCell ref="A8:J8"/>
    <mergeCell ref="A9:M9"/>
    <mergeCell ref="B10:D10"/>
    <mergeCell ref="E10:G10"/>
    <mergeCell ref="H10:J10"/>
    <mergeCell ref="K10:M10"/>
    <mergeCell ref="A1:A2"/>
    <mergeCell ref="B1:J2"/>
    <mergeCell ref="A3:C3"/>
    <mergeCell ref="B4:J4"/>
    <mergeCell ref="B5:J5"/>
    <mergeCell ref="K11:K12"/>
    <mergeCell ref="B59:B60"/>
    <mergeCell ref="C59:C60"/>
    <mergeCell ref="D59:D60"/>
    <mergeCell ref="E59:E60"/>
    <mergeCell ref="F59:F60"/>
    <mergeCell ref="G59:G6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workbookViewId="0">
      <selection activeCell="B2" sqref="B2"/>
    </sheetView>
  </sheetViews>
  <sheetFormatPr defaultColWidth="11.42578125" defaultRowHeight="12.75"/>
  <cols>
    <col min="1" max="1" width="11.42578125" style="1"/>
    <col min="2" max="2" width="80.28515625" style="1" customWidth="1"/>
    <col min="3" max="3" width="16" style="1" customWidth="1"/>
    <col min="4" max="16384" width="11.42578125" style="1"/>
  </cols>
  <sheetData>
    <row r="1" spans="1:3">
      <c r="A1" s="6" t="s">
        <v>121</v>
      </c>
      <c r="B1" s="6" t="s">
        <v>122</v>
      </c>
    </row>
    <row r="2" spans="1:3" ht="395.25">
      <c r="A2" s="5" t="s">
        <v>123</v>
      </c>
      <c r="B2" s="2" t="s">
        <v>124</v>
      </c>
      <c r="C2" s="4"/>
    </row>
    <row r="3" spans="1:3" ht="48" customHeight="1">
      <c r="A3" s="3" t="s">
        <v>125</v>
      </c>
      <c r="B3" s="3" t="s">
        <v>126</v>
      </c>
    </row>
    <row r="4" spans="1:3" ht="48" customHeight="1">
      <c r="A4" s="3" t="s">
        <v>127</v>
      </c>
      <c r="B4" s="5" t="s">
        <v>128</v>
      </c>
    </row>
    <row r="5" spans="1:3" ht="48" customHeight="1">
      <c r="A5" s="5" t="s">
        <v>129</v>
      </c>
      <c r="B5" s="5" t="s">
        <v>130</v>
      </c>
    </row>
    <row r="6" spans="1:3" ht="48" customHeight="1">
      <c r="A6" s="5" t="s">
        <v>131</v>
      </c>
      <c r="B6" s="3" t="s">
        <v>132</v>
      </c>
    </row>
    <row r="7" spans="1:3" ht="48" customHeight="1">
      <c r="A7" s="5" t="s">
        <v>133</v>
      </c>
      <c r="B7" s="5" t="s">
        <v>134</v>
      </c>
    </row>
    <row r="8" spans="1:3" ht="48" customHeight="1">
      <c r="A8" s="3" t="s">
        <v>135</v>
      </c>
      <c r="B8" s="5" t="s">
        <v>136</v>
      </c>
    </row>
    <row r="9" spans="1:3" ht="48" customHeight="1">
      <c r="A9" s="7"/>
    </row>
    <row r="10" spans="1:3" ht="48" customHeight="1">
      <c r="A10" s="7"/>
    </row>
    <row r="11" spans="1:3" ht="48" customHeight="1"/>
    <row r="12" spans="1:3" ht="48" customHeigh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fafd5fa-410f-4f7f-8d02-81c63ae4c0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F91E1FB1061B248A45CE55FFC013880" ma:contentTypeVersion="13" ma:contentTypeDescription="Crear nuevo documento." ma:contentTypeScope="" ma:versionID="af27c56fc857e4781b6d701f98e3f778">
  <xsd:schema xmlns:xsd="http://www.w3.org/2001/XMLSchema" xmlns:xs="http://www.w3.org/2001/XMLSchema" xmlns:p="http://schemas.microsoft.com/office/2006/metadata/properties" xmlns:ns3="5fafd5fa-410f-4f7f-8d02-81c63ae4c07b" xmlns:ns4="2f983bf8-148f-48a3-85f5-da9c5c5a2365" targetNamespace="http://schemas.microsoft.com/office/2006/metadata/properties" ma:root="true" ma:fieldsID="48711abc259c644fc1502972e8713c15" ns3:_="" ns4:_="">
    <xsd:import namespace="5fafd5fa-410f-4f7f-8d02-81c63ae4c07b"/>
    <xsd:import namespace="2f983bf8-148f-48a3-85f5-da9c5c5a236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LengthInSeconds"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fd5fa-410f-4f7f-8d02-81c63ae4c0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983bf8-148f-48a3-85f5-da9c5c5a236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78958E-5502-4EC0-80E3-2D63F05C47EC}"/>
</file>

<file path=customXml/itemProps2.xml><?xml version="1.0" encoding="utf-8"?>
<ds:datastoreItem xmlns:ds="http://schemas.openxmlformats.org/officeDocument/2006/customXml" ds:itemID="{C684C368-77FD-41AF-B880-9360224BE17E}"/>
</file>

<file path=customXml/itemProps3.xml><?xml version="1.0" encoding="utf-8"?>
<ds:datastoreItem xmlns:ds="http://schemas.openxmlformats.org/officeDocument/2006/customXml" ds:itemID="{1A6D2259-9AFF-410D-9601-78A58A003A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Zapa Florez</dc:creator>
  <cp:keywords/>
  <dc:description/>
  <cp:lastModifiedBy/>
  <cp:revision/>
  <dcterms:created xsi:type="dcterms:W3CDTF">2021-04-29T18:53:24Z</dcterms:created>
  <dcterms:modified xsi:type="dcterms:W3CDTF">2025-10-10T13:49:25Z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0x0101005F91E1FB1061B248A45CE55FFC013880</vt:lpwstr>
  </property>
</Properties>
</file>