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shortcut-targets-by-id\1PKPUJ5BnUlpZyHn7OIph8Kc17b7qiSjm\4_GADMIN\1_REGIS\0_Invitaciones\2_MedianaC\VA_031_2021_Mantenimiento_hidrosanitario\Gestion\1_Invitacion\"/>
    </mc:Choice>
  </mc:AlternateContent>
  <xr:revisionPtr revIDLastSave="0" documentId="13_ncr:1_{05E539AC-840A-4A2C-AAE2-FA60ECF87A42}" xr6:coauthVersionLast="47" xr6:coauthVersionMax="47" xr10:uidLastSave="{00000000-0000-0000-0000-000000000000}"/>
  <bookViews>
    <workbookView xWindow="-110" yWindow="-110" windowWidth="19420" windowHeight="10420" tabRatio="836" firstSheet="1" activeTab="7" xr2:uid="{00000000-000D-0000-FFFF-FFFF00000000}"/>
  </bookViews>
  <sheets>
    <sheet name="PLAZO" sheetId="20" r:id="rId1"/>
    <sheet name="POLIZAS" sheetId="1" r:id="rId2"/>
    <sheet name="F.P. Profesionales " sheetId="23" r:id="rId3"/>
    <sheet name="F.P. Mano de Obra " sheetId="33" r:id="rId4"/>
    <sheet name="Analisis A.U." sheetId="32" r:id="rId5"/>
    <sheet name="ANEXO2D COSTO TOTAL" sheetId="5" r:id="rId6"/>
    <sheet name="ANEXO2E AREA METROP" sheetId="6" r:id="rId7"/>
    <sheet name="ANEXO2F S. ORIENTE" sheetId="7" r:id="rId8"/>
    <sheet name="ANEXOS2G S. URABÁ" sheetId="8" r:id="rId9"/>
    <sheet name="ANEXO2H S. YARUMAL" sheetId="27" r:id="rId10"/>
    <sheet name="ANEXO2I S. AMALFI SEGOVIA" sheetId="28" r:id="rId11"/>
    <sheet name="ANEXO2J S. ANDES" sheetId="29" r:id="rId12"/>
    <sheet name="ANEXO2K S. SANTAFE ANT" sheetId="30" r:id="rId13"/>
    <sheet name="ANEXO2L  S. PTO B Y SJ NUS" sheetId="13" r:id="rId14"/>
    <sheet name="ANEXO2M  S. SONSÓN" sheetId="14" r:id="rId15"/>
    <sheet name="ANEXO2N H. VEGAS CLARA" sheetId="15" r:id="rId16"/>
    <sheet name="ANEXO2O H. LA MONTAÑA" sheetId="16" r:id="rId17"/>
    <sheet name="ANEXO2P CAUCASIA" sheetId="17" r:id="rId18"/>
    <sheet name="ANEXO2Q H. PROGRESO" sheetId="31" r:id="rId19"/>
    <sheet name="ANEXO2R FRONTINO" sheetId="1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___________cal16">#REF!</definedName>
    <definedName name="_______________cal18">#REF!</definedName>
    <definedName name="_______________Cal20">#REF!</definedName>
    <definedName name="_______________cal22">#REF!</definedName>
    <definedName name="_______________cal24">#REF!</definedName>
    <definedName name="______________cal16">#REF!</definedName>
    <definedName name="______________cal18">#REF!</definedName>
    <definedName name="______________Cal20">#REF!</definedName>
    <definedName name="______________cal22">#REF!</definedName>
    <definedName name="______________cal24">#REF!</definedName>
    <definedName name="_____________cal16">#REF!</definedName>
    <definedName name="_____________cal18">#REF!</definedName>
    <definedName name="_____________Cal20">#REF!</definedName>
    <definedName name="_____________cal22">#REF!</definedName>
    <definedName name="_____________cal24">#REF!</definedName>
    <definedName name="____________cal16">#REF!</definedName>
    <definedName name="____________cal18">#REF!</definedName>
    <definedName name="____________Cal20">#REF!</definedName>
    <definedName name="____________cal22">#REF!</definedName>
    <definedName name="____________cal24">#REF!</definedName>
    <definedName name="___________cal16">#REF!</definedName>
    <definedName name="___________cal18">#REF!</definedName>
    <definedName name="___________Cal20">#REF!</definedName>
    <definedName name="___________cal22">#REF!</definedName>
    <definedName name="___________cal24">#REF!</definedName>
    <definedName name="_________cal16">#REF!</definedName>
    <definedName name="_________cal18">#REF!</definedName>
    <definedName name="_________Cal20">#REF!</definedName>
    <definedName name="_________cal22">#REF!</definedName>
    <definedName name="_________cal24">#REF!</definedName>
    <definedName name="________cal16">#REF!</definedName>
    <definedName name="________cal18">#REF!</definedName>
    <definedName name="________Cal20">#REF!</definedName>
    <definedName name="________cal22">#REF!</definedName>
    <definedName name="________cal24">#REF!</definedName>
    <definedName name="_______cal16">#REF!</definedName>
    <definedName name="_______cal18">#REF!</definedName>
    <definedName name="_______Cal20">#REF!</definedName>
    <definedName name="_______cal22">#REF!</definedName>
    <definedName name="_______cal24">#REF!</definedName>
    <definedName name="______cal16">#REF!</definedName>
    <definedName name="______cal18">#REF!</definedName>
    <definedName name="______Cal20">#REF!</definedName>
    <definedName name="______cal22">#REF!</definedName>
    <definedName name="______cal24">#REF!</definedName>
    <definedName name="_____cal16">#REF!</definedName>
    <definedName name="_____cal18">#REF!</definedName>
    <definedName name="_____Cal20">#REF!</definedName>
    <definedName name="_____cal22">#REF!</definedName>
    <definedName name="_____cal24">#REF!</definedName>
    <definedName name="____cal16">#REF!</definedName>
    <definedName name="____cal18">#REF!</definedName>
    <definedName name="____Cal20">#REF!</definedName>
    <definedName name="____cal22">#REF!</definedName>
    <definedName name="____cal24">#REF!</definedName>
    <definedName name="___cal16">#REF!</definedName>
    <definedName name="___cal18">#REF!</definedName>
    <definedName name="___Cal20">#REF!</definedName>
    <definedName name="___cal22">#REF!</definedName>
    <definedName name="___cal24">#REF!</definedName>
    <definedName name="__cal16" localSheetId="4">#REF!</definedName>
    <definedName name="__cal16" localSheetId="3">#REF!</definedName>
    <definedName name="__cal16" localSheetId="2">#REF!</definedName>
    <definedName name="__cal16">#REF!</definedName>
    <definedName name="__cal18" localSheetId="4">#REF!</definedName>
    <definedName name="__cal18" localSheetId="3">#REF!</definedName>
    <definedName name="__cal18" localSheetId="2">#REF!</definedName>
    <definedName name="__cal18">#REF!</definedName>
    <definedName name="__Cal20" localSheetId="4">#REF!</definedName>
    <definedName name="__Cal20" localSheetId="3">#REF!</definedName>
    <definedName name="__Cal20" localSheetId="2">#REF!</definedName>
    <definedName name="__Cal20">#REF!</definedName>
    <definedName name="__cal22" localSheetId="4">#REF!</definedName>
    <definedName name="__cal22" localSheetId="3">#REF!</definedName>
    <definedName name="__cal22" localSheetId="2">#REF!</definedName>
    <definedName name="__cal22">#REF!</definedName>
    <definedName name="__cal24" localSheetId="4">#REF!</definedName>
    <definedName name="__cal24" localSheetId="3">#REF!</definedName>
    <definedName name="__cal24" localSheetId="2">#REF!</definedName>
    <definedName name="__cal24">#REF!</definedName>
    <definedName name="_AFC1">[1]INV!$A$25:$D$28</definedName>
    <definedName name="_AFC3">[1]INV!$F$25:$I$28</definedName>
    <definedName name="_AFC5">[1]INV!$K$25:$N$28</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al16" localSheetId="4">#REF!</definedName>
    <definedName name="_cal16" localSheetId="3">#REF!</definedName>
    <definedName name="_cal16" localSheetId="2">#REF!</definedName>
    <definedName name="_cal16">#REF!</definedName>
    <definedName name="_cal18" localSheetId="4">#REF!</definedName>
    <definedName name="_cal18" localSheetId="3">#REF!</definedName>
    <definedName name="_cal18" localSheetId="2">#REF!</definedName>
    <definedName name="_cal18">#REF!</definedName>
    <definedName name="_Cal20" localSheetId="4">#REF!</definedName>
    <definedName name="_Cal20" localSheetId="3">#REF!</definedName>
    <definedName name="_Cal20" localSheetId="2">#REF!</definedName>
    <definedName name="_Cal20">#REF!</definedName>
    <definedName name="_cal22" localSheetId="4">#REF!</definedName>
    <definedName name="_cal22" localSheetId="3">#REF!</definedName>
    <definedName name="_cal22" localSheetId="2">#REF!</definedName>
    <definedName name="_cal22">#REF!</definedName>
    <definedName name="_cal24" localSheetId="4">#REF!</definedName>
    <definedName name="_cal24" localSheetId="3">#REF!</definedName>
    <definedName name="_cal24" localSheetId="2">#REF!</definedName>
    <definedName name="_cal24">#REF!</definedName>
    <definedName name="_Cod1" localSheetId="4">#REF!</definedName>
    <definedName name="_Cod1" localSheetId="3">#REF!</definedName>
    <definedName name="_Cod1" localSheetId="2">#REF!</definedName>
    <definedName name="_Cod1">#REF!</definedName>
    <definedName name="_Fill" localSheetId="4" hidden="1">#REF!</definedName>
    <definedName name="_Fill" localSheetId="3" hidden="1">#REF!</definedName>
    <definedName name="_Fill" localSheetId="2" hidden="1">#REF!</definedName>
    <definedName name="_Fill" hidden="1">#REF!</definedName>
    <definedName name="_MA2" localSheetId="4">#REF!</definedName>
    <definedName name="_MA2" localSheetId="3">#REF!</definedName>
    <definedName name="_MA2" localSheetId="2">#REF!</definedName>
    <definedName name="_MA2">#REF!</definedName>
    <definedName name="_Pa1">'[2]Paral. 1'!$E$1:$E$65536</definedName>
    <definedName name="_Pa2">'[2]Paral. 2'!$E$1:$E$65536</definedName>
    <definedName name="_Pa3">'[2]Paral. 3'!$E$1:$E$65536</definedName>
    <definedName name="_Pa4">[2]Paral.4!$E$1:$E$65536</definedName>
    <definedName name="_SBC1">[1]INV!$A$12:$D$15</definedName>
    <definedName name="_SBC3">[1]INV!$F$12:$I$15</definedName>
    <definedName name="_SBC5">[1]INV!$K$12:$N$15</definedName>
    <definedName name="a" localSheetId="4">#REF!</definedName>
    <definedName name="a" localSheetId="3">#REF!</definedName>
    <definedName name="a" localSheetId="2">#REF!</definedName>
    <definedName name="a">#REF!</definedName>
    <definedName name="A_IMPRESIÓN_IM" localSheetId="4">#REF!</definedName>
    <definedName name="A_IMPRESIÓN_IM" localSheetId="3">#REF!</definedName>
    <definedName name="A_IMPRESIÓN_IM" localSheetId="2">#REF!</definedName>
    <definedName name="A_IMPRESIÓN_IM">#REF!</definedName>
    <definedName name="A40FI">[3]BASE!$D$26</definedName>
    <definedName name="aa" localSheetId="4">#REF!</definedName>
    <definedName name="aa" localSheetId="3">#REF!</definedName>
    <definedName name="aa" localSheetId="2">#REF!</definedName>
    <definedName name="aa">#REF!</definedName>
    <definedName name="aaa" localSheetId="4">#REF!</definedName>
    <definedName name="aaa" localSheetId="3">#REF!</definedName>
    <definedName name="aaa" localSheetId="2">#REF!</definedName>
    <definedName name="aaa">#REF!</definedName>
    <definedName name="AAC">[1]AASHTO!$A$14:$F$17</definedName>
    <definedName name="ABG">[1]AASHTO!$A$2:$F$5</definedName>
    <definedName name="ad" localSheetId="4">#REF!</definedName>
    <definedName name="ad" localSheetId="3">#REF!</definedName>
    <definedName name="ad" localSheetId="2">#REF!</definedName>
    <definedName name="ad">#REF!</definedName>
    <definedName name="admon" localSheetId="4">#REF!</definedName>
    <definedName name="admon" localSheetId="3">#REF!</definedName>
    <definedName name="admon" localSheetId="2">#REF!</definedName>
    <definedName name="admon">#REF!</definedName>
    <definedName name="AIRE_ACOND_ITEM" localSheetId="4">[4]Presupuesto!#REF!,[4]Presupuesto!#REF!</definedName>
    <definedName name="AIRE_ACOND_ITEM" localSheetId="3">[4]Presupuesto!#REF!,[4]Presupuesto!#REF!</definedName>
    <definedName name="AIRE_ACOND_ITEM" localSheetId="2">[4]Presupuesto!#REF!,[4]Presupuesto!#REF!</definedName>
    <definedName name="AIRE_ACOND_ITEM">[4]Presupuesto!#REF!,[4]Presupuesto!#REF!</definedName>
    <definedName name="AIRE_ACOND_VALOR" localSheetId="4">[4]Presupuesto!#REF!,[4]Presupuesto!#REF!</definedName>
    <definedName name="AIRE_ACOND_VALOR" localSheetId="3">[4]Presupuesto!#REF!,[4]Presupuesto!#REF!</definedName>
    <definedName name="AIRE_ACOND_VALOR" localSheetId="2">[4]Presupuesto!#REF!,[4]Presupuesto!#REF!</definedName>
    <definedName name="AIRE_ACOND_VALOR">[4]Presupuesto!#REF!,[4]Presupuesto!#REF!</definedName>
    <definedName name="airemec" localSheetId="4">#REF!</definedName>
    <definedName name="airemec" localSheetId="3">#REF!</definedName>
    <definedName name="airemec" localSheetId="2">#REF!</definedName>
    <definedName name="airemec">#REF!</definedName>
    <definedName name="AIU" localSheetId="4">#REF!</definedName>
    <definedName name="AIU" localSheetId="3">#REF!</definedName>
    <definedName name="AIU" localSheetId="2">#REF!</definedName>
    <definedName name="AIU">#REF!</definedName>
    <definedName name="Ambiental">VLOOKUP(#REF!,[5]Ppto!$D$1:$O$65536,2,0)</definedName>
    <definedName name="APARAT_SAN_INCRUST_ITEM" localSheetId="4">[4]Presupuesto!#REF!</definedName>
    <definedName name="APARAT_SAN_INCRUST_ITEM" localSheetId="3">[4]Presupuesto!#REF!</definedName>
    <definedName name="APARAT_SAN_INCRUST_ITEM" localSheetId="2">[4]Presupuesto!#REF!</definedName>
    <definedName name="APARAT_SAN_INCRUST_ITEM">[4]Presupuesto!#REF!</definedName>
    <definedName name="APARAT_SANIT_ITEM" localSheetId="4">[4]Presupuesto!#REF!,[4]Presupuesto!#REF!,[4]Presupuesto!#REF!,[4]Presupuesto!#REF!</definedName>
    <definedName name="APARAT_SANIT_ITEM" localSheetId="3">[4]Presupuesto!#REF!,[4]Presupuesto!#REF!,[4]Presupuesto!#REF!,[4]Presupuesto!#REF!</definedName>
    <definedName name="APARAT_SANIT_ITEM" localSheetId="2">[4]Presupuesto!#REF!,[4]Presupuesto!#REF!,[4]Presupuesto!#REF!,[4]Presupuesto!#REF!</definedName>
    <definedName name="APARAT_SANIT_ITEM">[4]Presupuesto!#REF!,[4]Presupuesto!#REF!,[4]Presupuesto!#REF!,[4]Presupuesto!#REF!</definedName>
    <definedName name="APARAT_SANIT_VALOR">[4]Presupuesto!$G$939,[4]Presupuesto!$G$940,[4]Presupuesto!$G$941,[4]Presupuesto!$G$942:$G$945</definedName>
    <definedName name="APARATOSSAN" localSheetId="4">[4]Presupuesto!#REF!,[4]Presupuesto!#REF!,[4]Presupuesto!#REF!,[4]Presupuesto!#REF!</definedName>
    <definedName name="APARATOSSAN" localSheetId="3">[4]Presupuesto!#REF!,[4]Presupuesto!#REF!,[4]Presupuesto!#REF!,[4]Presupuesto!#REF!</definedName>
    <definedName name="APARATOSSAN" localSheetId="2">[4]Presupuesto!#REF!,[4]Presupuesto!#REF!,[4]Presupuesto!#REF!,[4]Presupuesto!#REF!</definedName>
    <definedName name="APARATOSSAN">[4]Presupuesto!#REF!,[4]Presupuesto!#REF!,[4]Presupuesto!#REF!,[4]Presupuesto!#REF!</definedName>
    <definedName name="apus">#REF!</definedName>
    <definedName name="_xlnm.Print_Area" localSheetId="4">'Analisis A.U.'!$B$3:$K$22</definedName>
    <definedName name="_xlnm.Print_Area" localSheetId="5">'ANEXO2D COSTO TOTAL'!$B$1:$E$28</definedName>
    <definedName name="_xlnm.Print_Area" localSheetId="6">'ANEXO2E AREA METROP'!$B$2:$L$33</definedName>
    <definedName name="_xlnm.Print_Area" localSheetId="7">'ANEXO2F S. ORIENTE'!$B$2:$L$34</definedName>
    <definedName name="_xlnm.Print_Area" localSheetId="9">'ANEXO2H S. YARUMAL'!$B$2:$L$34</definedName>
    <definedName name="_xlnm.Print_Area" localSheetId="10">'ANEXO2I S. AMALFI SEGOVIA'!$B$2:$L$34</definedName>
    <definedName name="_xlnm.Print_Area" localSheetId="11">'ANEXO2J S. ANDES'!$B$2:$L$34</definedName>
    <definedName name="_xlnm.Print_Area" localSheetId="12">'ANEXO2K S. SANTAFE ANT'!$B$2:$L$34</definedName>
    <definedName name="_xlnm.Print_Area" localSheetId="13">'ANEXO2L  S. PTO B Y SJ NUS'!$B$2:$L$34</definedName>
    <definedName name="_xlnm.Print_Area" localSheetId="14">'ANEXO2M  S. SONSÓN'!$B$2:$L$34</definedName>
    <definedName name="_xlnm.Print_Area" localSheetId="15">'ANEXO2N H. VEGAS CLARA'!$B$2:$L$34</definedName>
    <definedName name="_xlnm.Print_Area" localSheetId="16">'ANEXO2O H. LA MONTAÑA'!$B$2:$L$34</definedName>
    <definedName name="_xlnm.Print_Area" localSheetId="17">'ANEXO2P CAUCASIA'!$B$2:$L$34</definedName>
    <definedName name="_xlnm.Print_Area" localSheetId="18">'ANEXO2Q H. PROGRESO'!$B$2:$L$36</definedName>
    <definedName name="_xlnm.Print_Area" localSheetId="19">'ANEXO2R FRONTINO'!$B$2:$L$34</definedName>
    <definedName name="_xlnm.Print_Area" localSheetId="8">'ANEXOS2G S. URABÁ'!$B$1:$F$20</definedName>
    <definedName name="_xlnm.Print_Area" localSheetId="3">'F.P. Mano de Obra '!$A$1:$H$63</definedName>
    <definedName name="_xlnm.Print_Area" localSheetId="2">#REF!</definedName>
    <definedName name="_xlnm.Print_Area" localSheetId="1">POLIZAS!$B$2:$I$30</definedName>
    <definedName name="_xlnm.Print_Area">#REF!</definedName>
    <definedName name="as" localSheetId="4">#REF!</definedName>
    <definedName name="as" localSheetId="3">#REF!</definedName>
    <definedName name="as" localSheetId="2">#REF!</definedName>
    <definedName name="as">#REF!</definedName>
    <definedName name="ASB">[1]AASHTO!$A$8:$F$11</definedName>
    <definedName name="ASCENSORES_ITEM" localSheetId="4">[4]Presupuesto!#REF!</definedName>
    <definedName name="ASCENSORES_ITEM" localSheetId="3">[4]Presupuesto!#REF!</definedName>
    <definedName name="ASCENSORES_ITEM" localSheetId="2">[4]Presupuesto!#REF!</definedName>
    <definedName name="ASCENSORES_ITEM">[4]Presupuesto!#REF!</definedName>
    <definedName name="aves">#REF!</definedName>
    <definedName name="AYUDR">[3]BASE!$D$13</definedName>
    <definedName name="B" localSheetId="4" hidden="1">#REF!</definedName>
    <definedName name="B" localSheetId="3" hidden="1">#REF!</definedName>
    <definedName name="B" localSheetId="2" hidden="1">#REF!</definedName>
    <definedName name="B" hidden="1">#REF!</definedName>
    <definedName name="Base" localSheetId="4">#REF!</definedName>
    <definedName name="Base" localSheetId="3">#REF!</definedName>
    <definedName name="Base" localSheetId="2">#REF!</definedName>
    <definedName name="Base">#REF!</definedName>
    <definedName name="_xlnm.Database" localSheetId="4">#REF!</definedName>
    <definedName name="_xlnm.Database" localSheetId="3">#REF!</definedName>
    <definedName name="_xlnm.Database" localSheetId="2">#REF!</definedName>
    <definedName name="_xlnm.Database">#REF!</definedName>
    <definedName name="BASEI" localSheetId="4">'[6]MATERIALES Y RECURSOS'!#REF!</definedName>
    <definedName name="BASEI" localSheetId="3">'[6]MATERIALES Y RECURSOS'!#REF!</definedName>
    <definedName name="BASEI" localSheetId="2">'[6]MATERIALES Y RECURSOS'!#REF!</definedName>
    <definedName name="BASEI">'[6]MATERIALES Y RECURSOS'!#REF!</definedName>
    <definedName name="BASEP" localSheetId="4">'[6]MATERIALES Y RECURSOS'!#REF!</definedName>
    <definedName name="BASEP" localSheetId="3">'[6]MATERIALES Y RECURSOS'!#REF!</definedName>
    <definedName name="BASEP" localSheetId="2">'[6]MATERIALES Y RECURSOS'!#REF!</definedName>
    <definedName name="BASEP">'[6]MATERIALES Y RECURSOS'!#REF!</definedName>
    <definedName name="BEB" localSheetId="4">#REF!</definedName>
    <definedName name="BEB" localSheetId="3">#REF!</definedName>
    <definedName name="BEB" localSheetId="2">#REF!</definedName>
    <definedName name="BEB">#REF!</definedName>
    <definedName name="BuiltIn_Consolidate_Area">NA()</definedName>
    <definedName name="BuiltIn_Print_Area" localSheetId="4">#REF!</definedName>
    <definedName name="BuiltIn_Print_Area" localSheetId="3">#REF!</definedName>
    <definedName name="BuiltIn_Print_Area" localSheetId="2">#REF!</definedName>
    <definedName name="BuiltIn_Print_Area">#REF!</definedName>
    <definedName name="BuiltIn_Print_Area___0" localSheetId="4">#REF!</definedName>
    <definedName name="BuiltIn_Print_Area___0" localSheetId="3">#REF!</definedName>
    <definedName name="BuiltIn_Print_Area___0" localSheetId="2">#REF!</definedName>
    <definedName name="BuiltIn_Print_Area___0">#REF!</definedName>
    <definedName name="BuiltIn_Print_Area___0___0" localSheetId="4">#REF!</definedName>
    <definedName name="BuiltIn_Print_Area___0___0" localSheetId="3">#REF!</definedName>
    <definedName name="BuiltIn_Print_Area___0___0" localSheetId="2">#REF!</definedName>
    <definedName name="BuiltIn_Print_Area___0___0">#REF!</definedName>
    <definedName name="BuiltIn_Print_Area___0___0___0" localSheetId="4">#REF!</definedName>
    <definedName name="BuiltIn_Print_Area___0___0___0" localSheetId="3">#REF!</definedName>
    <definedName name="BuiltIn_Print_Area___0___0___0" localSheetId="2">#REF!</definedName>
    <definedName name="BuiltIn_Print_Area___0___0___0">#REF!</definedName>
    <definedName name="BuiltIn_Print_Titles" localSheetId="4">#REF!</definedName>
    <definedName name="BuiltIn_Print_Titles" localSheetId="3">#REF!</definedName>
    <definedName name="BuiltIn_Print_Titles" localSheetId="2">#REF!</definedName>
    <definedName name="BuiltIn_Print_Titles">#REF!</definedName>
    <definedName name="ca" localSheetId="4">#REF!</definedName>
    <definedName name="ca" localSheetId="3">#REF!</definedName>
    <definedName name="ca" localSheetId="2">#REF!</definedName>
    <definedName name="ca">#REF!</definedName>
    <definedName name="cae" localSheetId="4">#REF!</definedName>
    <definedName name="cae" localSheetId="3">#REF!</definedName>
    <definedName name="cae" localSheetId="2">#REF!</definedName>
    <definedName name="cae">#REF!</definedName>
    <definedName name="caechavarria" localSheetId="4">#REF!</definedName>
    <definedName name="caechavarria" localSheetId="3">#REF!</definedName>
    <definedName name="caechavarria" localSheetId="2">#REF!</definedName>
    <definedName name="caechavarria">#REF!</definedName>
    <definedName name="CAP" localSheetId="4">#REF!</definedName>
    <definedName name="CAP" localSheetId="3">#REF!</definedName>
    <definedName name="CAP" localSheetId="2">#REF!</definedName>
    <definedName name="CAP">#REF!</definedName>
    <definedName name="cd">[7]Hoja1!$C$81</definedName>
    <definedName name="cerramientoprovisional" localSheetId="4">[4]Presupuesto!#REF!</definedName>
    <definedName name="cerramientoprovisional" localSheetId="3">[4]Presupuesto!#REF!</definedName>
    <definedName name="cerramientoprovisional" localSheetId="2">[4]Presupuesto!#REF!</definedName>
    <definedName name="cerramientoprovisional">[4]Presupuesto!#REF!</definedName>
    <definedName name="cil" localSheetId="4">#REF!</definedName>
    <definedName name="cil" localSheetId="3">#REF!</definedName>
    <definedName name="cil" localSheetId="2">#REF!</definedName>
    <definedName name="cil">#REF!</definedName>
    <definedName name="clcl" localSheetId="4">#REF!</definedName>
    <definedName name="clcl" localSheetId="3">#REF!</definedName>
    <definedName name="clcl" localSheetId="2">#REF!</definedName>
    <definedName name="clcl">#REF!</definedName>
    <definedName name="Cod" localSheetId="4">#REF!</definedName>
    <definedName name="Cod" localSheetId="3">#REF!</definedName>
    <definedName name="Cod" localSheetId="2">#REF!</definedName>
    <definedName name="Cod">#REF!</definedName>
    <definedName name="CODOS" localSheetId="4">#REF!</definedName>
    <definedName name="CODOS" localSheetId="3">#REF!</definedName>
    <definedName name="CODOS" localSheetId="2">#REF!</definedName>
    <definedName name="CODOS">#REF!</definedName>
    <definedName name="codos2" localSheetId="4">#REF!</definedName>
    <definedName name="codos2" localSheetId="3">#REF!</definedName>
    <definedName name="codos2" localSheetId="2">#REF!</definedName>
    <definedName name="codos2">#REF!</definedName>
    <definedName name="col" localSheetId="4">#REF!</definedName>
    <definedName name="col" localSheetId="3">#REF!</definedName>
    <definedName name="col" localSheetId="2">#REF!</definedName>
    <definedName name="col">#REF!</definedName>
    <definedName name="ColTap">'[2]Coloc. e Interc. Tapones'!$E$1:$E$65536</definedName>
    <definedName name="copia1" localSheetId="4">#REF!</definedName>
    <definedName name="copia1" localSheetId="3">#REF!</definedName>
    <definedName name="copia1" localSheetId="2">#REF!</definedName>
    <definedName name="copia1">#REF!</definedName>
    <definedName name="CT210KG">[3]BASE!$D$36</definedName>
    <definedName name="CVa">'[2]Cambio de Valv.'!$E$1:$E$65536</definedName>
    <definedName name="datos" localSheetId="4">#REF!</definedName>
    <definedName name="datos" localSheetId="3">#REF!</definedName>
    <definedName name="datos" localSheetId="2">#REF!</definedName>
    <definedName name="datos">#REF!</definedName>
    <definedName name="datos2" localSheetId="4">#REF!</definedName>
    <definedName name="datos2" localSheetId="3">#REF!</definedName>
    <definedName name="datos2" localSheetId="2">#REF!</definedName>
    <definedName name="datos2">#REF!</definedName>
    <definedName name="DDD">'[8]MATERIALES Y RECURSOS'!$F$665:$G$667</definedName>
    <definedName name="DDDD">'[8]MATERIALES Y RECURSOS'!$B$598:$F$600</definedName>
    <definedName name="DESC_APU" localSheetId="4">IF(LEN(#REF!)=2,VLOOKUP(#REF!,[5]Ppto!$D$1:$P$65536,2,FALSE),IF(#REF!="",IF(#REF!="",IF(#REF!="","",'Analisis A.U.'!DIRECTO),""),'Analisis A.U.'!DESCRIPCION_APU))</definedName>
    <definedName name="DESC_APU" localSheetId="3">IF(LEN(#REF!)=2,VLOOKUP(#REF!,[5]Ppto!$D$1:$P$65536,2,FALSE),IF(#REF!="",IF(#REF!="",IF(#REF!="","",'F.P. Mano de Obra '!DIRECTO),""),'F.P. Mano de Obra '!DESCRIPCION_APU))</definedName>
    <definedName name="DESC_APU" localSheetId="2">IF(LEN(#REF!)=2,VLOOKUP(#REF!,[5]Ppto!$D:$P,2,FALSE),IF(#REF!="",IF(#REF!="",IF(#REF!="","",'F.P. Profesionales '!DIRECTO),""),'F.P. Profesionales '!DESCRIPCION_APU))</definedName>
    <definedName name="DESC_APU">IF(LEN(#REF!)=2,VLOOKUP(#REF!,[5]Ppto!$D:$P,2,FALSE),IF(#REF!="",IF(#REF!="",IF(#REF!="","",DIRECTO),""),DESCRIPCION_APU))</definedName>
    <definedName name="descapote" localSheetId="4">[4]Presupuesto!#REF!</definedName>
    <definedName name="descapote" localSheetId="3">[4]Presupuesto!#REF!</definedName>
    <definedName name="descapote" localSheetId="2">[4]Presupuesto!#REF!</definedName>
    <definedName name="descapote">[4]Presupuesto!#REF!</definedName>
    <definedName name="DESCRIPCION_APU" localSheetId="4">IF(ISERROR(SEARCH("-",#REF!,3)),'Analisis A.U.'!INSUMO,'Analisis A.U.'!ITEM)</definedName>
    <definedName name="DESCRIPCION_APU" localSheetId="3">IF(ISERROR(SEARCH("-",#REF!,3)),'F.P. Mano de Obra '!INSUMO,'F.P. Mano de Obra '!ITEM)</definedName>
    <definedName name="DESCRIPCION_APU" localSheetId="2">IF(ISERROR(SEARCH("-",#REF!,3)),'F.P. Profesionales '!INSUMO,'F.P. Profesionales '!ITEM)</definedName>
    <definedName name="DESCRIPCION_APU">IF(ISERROR(SEARCH("-",#REF!,3)),INSUMO,ITEM)</definedName>
    <definedName name="dfcrvrfvgtr">'[9]MATERIALES Y RECURSOS'!$F$624:$G$626</definedName>
    <definedName name="diametros" localSheetId="4">#REF!</definedName>
    <definedName name="diametros" localSheetId="3">#REF!</definedName>
    <definedName name="diametros" localSheetId="2">#REF!</definedName>
    <definedName name="diametros">#REF!</definedName>
    <definedName name="DIRECTO" localSheetId="4">"DIRECTO:  "&amp;TEXT(SUMIF(#REF!,#REF!,#REF!)/2,"#,##0")&amp;" / "&amp;VLOOKUP(#REF!,[5]Ppto!$D$1:$F$65536,3,FALSE)</definedName>
    <definedName name="DIRECTO" localSheetId="3">"DIRECTO:  "&amp;TEXT(SUMIF(#REF!,#REF!,#REF!)/2,"#,##0")&amp;" / "&amp;VLOOKUP(#REF!,[5]Ppto!$D$1:$F$65536,3,FALSE)</definedName>
    <definedName name="DIRECTO" localSheetId="2">"DIRECTO:  "&amp;TEXT(SUMIF(#REF!,#REF!,#REF!)/2,"#,##0")&amp;" / "&amp;VLOOKUP(#REF!,[5]Ppto!$D:$F,3,FALSE)</definedName>
    <definedName name="DIRECTO">"DIRECTO:  "&amp;TEXT(SUMIF(#REF!,#REF!,#REF!)/2,"#,##0")&amp;" / "&amp;VLOOKUP(#REF!,[5]Ppto!$D:$F,3,FALSE)</definedName>
    <definedName name="DOL">[10]RESUMEN!$F$4</definedName>
    <definedName name="dos" localSheetId="4">#REF!</definedName>
    <definedName name="dos" localSheetId="3">#REF!</definedName>
    <definedName name="dos" localSheetId="2">#REF!</definedName>
    <definedName name="dos">#REF!</definedName>
    <definedName name="DOTACION" localSheetId="4">'[6]MATERIALES Y RECURSOS'!#REF!</definedName>
    <definedName name="DOTACION" localSheetId="3">'[6]MATERIALES Y RECURSOS'!#REF!</definedName>
    <definedName name="DOTACION" localSheetId="2">'[6]MATERIALES Y RECURSOS'!#REF!</definedName>
    <definedName name="DOTACION">'[6]MATERIALES Y RECURSOS'!#REF!</definedName>
    <definedName name="e" localSheetId="4">#REF!</definedName>
    <definedName name="e" localSheetId="3">#REF!</definedName>
    <definedName name="e" localSheetId="2">#REF!</definedName>
    <definedName name="e">#REF!</definedName>
    <definedName name="ee" localSheetId="4">#REF!</definedName>
    <definedName name="ee" localSheetId="3">#REF!</definedName>
    <definedName name="ee" localSheetId="2">#REF!</definedName>
    <definedName name="ee">#REF!</definedName>
    <definedName name="ELECTRICO_ITEM_ESTIMADO" localSheetId="4">[4]Presupuesto!#REF!</definedName>
    <definedName name="ELECTRICO_ITEM_ESTIMADO" localSheetId="3">[4]Presupuesto!#REF!</definedName>
    <definedName name="ELECTRICO_ITEM_ESTIMADO" localSheetId="2">[4]Presupuesto!#REF!</definedName>
    <definedName name="ELECTRICO_ITEM_ESTIMADO">[4]Presupuesto!#REF!</definedName>
    <definedName name="ENCHAPES" localSheetId="4">[4]Presupuesto!#REF!,[4]Presupuesto!#REF!</definedName>
    <definedName name="ENCHAPES" localSheetId="3">[4]Presupuesto!#REF!,[4]Presupuesto!#REF!</definedName>
    <definedName name="ENCHAPES" localSheetId="2">[4]Presupuesto!#REF!,[4]Presupuesto!#REF!</definedName>
    <definedName name="ENCHAPES">[4]Presupuesto!#REF!,[4]Presupuesto!#REF!</definedName>
    <definedName name="ENCHAPES_1" localSheetId="4">[4]Presupuesto!#REF!</definedName>
    <definedName name="ENCHAPES_1" localSheetId="3">[4]Presupuesto!#REF!</definedName>
    <definedName name="ENCHAPES_1" localSheetId="2">[4]Presupuesto!#REF!</definedName>
    <definedName name="ENCHAPES_1">[4]Presupuesto!#REF!</definedName>
    <definedName name="ENCHAPES_ITEM" localSheetId="4">[4]Presupuesto!#REF!,[4]Presupuesto!#REF!,[4]Presupuesto!#REF!,[4]Presupuesto!#REF!</definedName>
    <definedName name="ENCHAPES_ITEM" localSheetId="3">[4]Presupuesto!#REF!,[4]Presupuesto!#REF!,[4]Presupuesto!#REF!,[4]Presupuesto!#REF!</definedName>
    <definedName name="ENCHAPES_ITEM" localSheetId="2">[4]Presupuesto!#REF!,[4]Presupuesto!#REF!,[4]Presupuesto!#REF!,[4]Presupuesto!#REF!</definedName>
    <definedName name="ENCHAPES_ITEM">[4]Presupuesto!#REF!,[4]Presupuesto!#REF!,[4]Presupuesto!#REF!,[4]Presupuesto!#REF!</definedName>
    <definedName name="ENCHAPES_VALOR">[4]Presupuesto!$G$67:$G$68,[4]Presupuesto!$G$70:$G$71,[4]Presupuesto!$G$72</definedName>
    <definedName name="ENT1_SEPT25" localSheetId="4">[4]Presupuesto!#REF!,[4]Presupuesto!#REF!,[4]Presupuesto!#REF!</definedName>
    <definedName name="ENT1_SEPT25" localSheetId="3">[4]Presupuesto!#REF!,[4]Presupuesto!#REF!,[4]Presupuesto!#REF!</definedName>
    <definedName name="ENT1_SEPT25" localSheetId="2">[4]Presupuesto!#REF!,[4]Presupuesto!#REF!,[4]Presupuesto!#REF!</definedName>
    <definedName name="ENT1_SEPT25">[4]Presupuesto!#REF!,[4]Presupuesto!#REF!,[4]Presupuesto!#REF!</definedName>
    <definedName name="EQUIPOS">[11]RECURSOS!$A$148:$C$161</definedName>
    <definedName name="ESP_PUB_VAR_CARP_MET_ITEM" localSheetId="4">[4]Presupuesto!#REF!,[4]Presupuesto!#REF!</definedName>
    <definedName name="ESP_PUB_VAR_CARP_MET_ITEM" localSheetId="3">[4]Presupuesto!#REF!,[4]Presupuesto!#REF!</definedName>
    <definedName name="ESP_PUB_VAR_CARP_MET_ITEM" localSheetId="2">[4]Presupuesto!#REF!,[4]Presupuesto!#REF!</definedName>
    <definedName name="ESP_PUB_VAR_CARP_MET_ITEM">[4]Presupuesto!#REF!,[4]Presupuesto!#REF!</definedName>
    <definedName name="ESP_PUB_VIAS_YPARQ_ITEM" localSheetId="4">[4]Presupuesto!#REF!</definedName>
    <definedName name="ESP_PUB_VIAS_YPARQ_ITEM" localSheetId="3">[4]Presupuesto!#REF!</definedName>
    <definedName name="ESP_PUB_VIAS_YPARQ_ITEM" localSheetId="2">[4]Presupuesto!#REF!</definedName>
    <definedName name="ESP_PUB_VIAS_YPARQ_ITEM">[4]Presupuesto!#REF!</definedName>
    <definedName name="ESP_PUBLICO_EXT_ITEM" localSheetId="4">[4]Presupuesto!#REF!,[4]Presupuesto!#REF!,[4]Presupuesto!#REF!,[4]Presupuesto!#REF!,[4]Presupuesto!#REF!,[4]Presupuesto!#REF!,[4]Presupuesto!#REF!,[4]Presupuesto!#REF!,[4]Presupuesto!#REF!,[4]Presupuesto!#REF!,[4]Presupuesto!#REF!,[4]Presupuesto!#REF!,[4]Presupuesto!#REF!</definedName>
    <definedName name="ESP_PUBLICO_EXT_ITEM" localSheetId="3">[4]Presupuesto!#REF!,[4]Presupuesto!#REF!,[4]Presupuesto!#REF!,[4]Presupuesto!#REF!,[4]Presupuesto!#REF!,[4]Presupuesto!#REF!,[4]Presupuesto!#REF!,[4]Presupuesto!#REF!,[4]Presupuesto!#REF!,[4]Presupuesto!#REF!,[4]Presupuesto!#REF!,[4]Presupuesto!#REF!,[4]Presupuesto!#REF!</definedName>
    <definedName name="ESP_PUBLICO_EXT_ITEM" localSheetId="2">[4]Presupuesto!#REF!,[4]Presupuesto!#REF!,[4]Presupuesto!#REF!,[4]Presupuesto!#REF!,[4]Presupuesto!#REF!,[4]Presupuesto!#REF!,[4]Presupuesto!#REF!,[4]Presupuesto!#REF!,[4]Presupuesto!#REF!,[4]Presupuesto!#REF!,[4]Presupuesto!#REF!,[4]Presupuesto!#REF!,[4]Presupuesto!#REF!</definedName>
    <definedName name="ESP_PUBLICO_EXT_ITEM">[4]Presupuesto!#REF!,[4]Presupuesto!#REF!,[4]Presupuesto!#REF!,[4]Presupuesto!#REF!,[4]Presupuesto!#REF!,[4]Presupuesto!#REF!,[4]Presupuesto!#REF!,[4]Presupuesto!#REF!,[4]Presupuesto!#REF!,[4]Presupuesto!#REF!,[4]Presupuesto!#REF!,[4]Presupuesto!#REF!,[4]Presupuesto!#REF!</definedName>
    <definedName name="ESPEJOS_ITEM" localSheetId="4">[4]Presupuesto!#REF!</definedName>
    <definedName name="ESPEJOS_ITEM" localSheetId="3">[4]Presupuesto!#REF!</definedName>
    <definedName name="ESPEJOS_ITEM" localSheetId="2">[4]Presupuesto!#REF!</definedName>
    <definedName name="ESPEJOS_ITEM">[4]Presupuesto!#REF!</definedName>
    <definedName name="ESTRUCT_ITEM" localSheetId="4">[4]Presupuesto!#REF!</definedName>
    <definedName name="ESTRUCT_ITEM" localSheetId="3">[4]Presupuesto!#REF!</definedName>
    <definedName name="ESTRUCT_ITEM" localSheetId="2">[4]Presupuesto!#REF!</definedName>
    <definedName name="ESTRUCT_ITEM">[4]Presupuesto!#REF!</definedName>
    <definedName name="ESTRUCTURA" localSheetId="4">[4]Presupuesto!#REF!,[4]Presupuesto!#REF!,[4]Presupuesto!#REF!,[4]Presupuesto!#REF!,[4]Presupuesto!#REF!,[4]Presupuesto!#REF!,[4]Presupuesto!#REF!,[4]Presupuesto!#REF!,[4]Presupuesto!#REF!,[4]Presupuesto!#REF!,[4]Presupuesto!#REF!,[4]Presupuesto!#REF!,[4]Presupuesto!#REF!</definedName>
    <definedName name="ESTRUCTURA" localSheetId="3">[4]Presupuesto!#REF!,[4]Presupuesto!#REF!,[4]Presupuesto!#REF!,[4]Presupuesto!#REF!,[4]Presupuesto!#REF!,[4]Presupuesto!#REF!,[4]Presupuesto!#REF!,[4]Presupuesto!#REF!,[4]Presupuesto!#REF!,[4]Presupuesto!#REF!,[4]Presupuesto!#REF!,[4]Presupuesto!#REF!,[4]Presupuesto!#REF!</definedName>
    <definedName name="ESTRUCTURA" localSheetId="2">[4]Presupuesto!#REF!,[4]Presupuesto!#REF!,[4]Presupuesto!#REF!,[4]Presupuesto!#REF!,[4]Presupuesto!#REF!,[4]Presupuesto!#REF!,[4]Presupuesto!#REF!,[4]Presupuesto!#REF!,[4]Presupuesto!#REF!,[4]Presupuesto!#REF!,[4]Presupuesto!#REF!,[4]Presupuesto!#REF!,[4]Presupuesto!#REF!</definedName>
    <definedName name="ESTRUCTURA">[4]Presupuesto!#REF!,[4]Presupuesto!#REF!,[4]Presupuesto!#REF!,[4]Presupuesto!#REF!,[4]Presupuesto!#REF!,[4]Presupuesto!#REF!,[4]Presupuesto!#REF!,[4]Presupuesto!#REF!,[4]Presupuesto!#REF!,[4]Presupuesto!#REF!,[4]Presupuesto!#REF!,[4]Presupuesto!#REF!,[4]Presupuesto!#REF!</definedName>
    <definedName name="EUR">[10]RESUMEN!$F$5</definedName>
    <definedName name="Excel_BuiltIn__FilterDatabase">[12]Presupuesto_Via_distribuidora!$A$9:$H$344</definedName>
    <definedName name="Excel_BuiltIn_Print_Area">[12]Presupuesto_Via_distribuidora!$C$1:$H$344</definedName>
    <definedName name="Excel_BuiltIn_Print_Titles">[12]Presupuesto_Via_distribuidora!$A$2:$IV$8</definedName>
    <definedName name="FACHADA_ITEM" localSheetId="4">[4]Presupuesto!#REF!</definedName>
    <definedName name="FACHADA_ITEM" localSheetId="3">[4]Presupuesto!#REF!</definedName>
    <definedName name="FACHADA_ITEM" localSheetId="2">[4]Presupuesto!#REF!</definedName>
    <definedName name="FACHADA_ITEM">[4]Presupuesto!#REF!</definedName>
    <definedName name="FDGASDFASD" localSheetId="4">#REF!</definedName>
    <definedName name="FDGASDFASD" localSheetId="3">#REF!</definedName>
    <definedName name="FDGASDFASD" localSheetId="2">#REF!</definedName>
    <definedName name="FDGASDFASD">#REF!</definedName>
    <definedName name="FGEN">[10]RESUMEN!$D$6</definedName>
    <definedName name="fi" localSheetId="4">#REF!</definedName>
    <definedName name="fi" localSheetId="3">#REF!</definedName>
    <definedName name="fi" localSheetId="2">#REF!</definedName>
    <definedName name="fi">#REF!</definedName>
    <definedName name="FMAT">[10]RESUMEN!$D$11</definedName>
    <definedName name="formularioCantidades" localSheetId="4">#REF!</definedName>
    <definedName name="formularioCantidades" localSheetId="3">#REF!</definedName>
    <definedName name="formularioCantidades" localSheetId="2">#REF!</definedName>
    <definedName name="formularioCantidades">#REF!</definedName>
    <definedName name="FR">#REF!</definedName>
    <definedName name="fue" localSheetId="4">#REF!</definedName>
    <definedName name="fue" localSheetId="3">#REF!</definedName>
    <definedName name="fue" localSheetId="2">#REF!</definedName>
    <definedName name="fue">#REF!</definedName>
    <definedName name="g">'[13]MATERIALES Y RECURSOS'!$B$5:$G$573</definedName>
    <definedName name="gg" localSheetId="4">#REF!</definedName>
    <definedName name="gg" localSheetId="3">#REF!</definedName>
    <definedName name="gg" localSheetId="2">#REF!</definedName>
    <definedName name="gg">#REF!</definedName>
    <definedName name="GRIFERIAS_ITEM" localSheetId="4">[4]Presupuesto!#REF!</definedName>
    <definedName name="GRIFERIAS_ITEM" localSheetId="3">[4]Presupuesto!#REF!</definedName>
    <definedName name="GRIFERIAS_ITEM" localSheetId="2">[4]Presupuesto!#REF!</definedName>
    <definedName name="GRIFERIAS_ITEM">[4]Presupuesto!#REF!</definedName>
    <definedName name="hd" localSheetId="4">#REF!</definedName>
    <definedName name="hd" localSheetId="3">#REF!</definedName>
    <definedName name="hd" localSheetId="2">#REF!</definedName>
    <definedName name="hd">#REF!</definedName>
    <definedName name="HERRAMIENTA">'[14]MATERIALES Y RECURSOS'!$F$653:$G$655</definedName>
    <definedName name="Hid">'[2]Interc de Hidr.'!$E$1:$E$65536</definedName>
    <definedName name="HIDROSANITYGAS_ITEM" localSheetId="4">[4]Presupuesto!#REF!</definedName>
    <definedName name="HIDROSANITYGAS_ITEM" localSheetId="3">[4]Presupuesto!#REF!</definedName>
    <definedName name="HIDROSANITYGAS_ITEM" localSheetId="2">[4]Presupuesto!#REF!</definedName>
    <definedName name="HIDROSANITYGAS_ITEM">[4]Presupuesto!#REF!</definedName>
    <definedName name="horat" localSheetId="4">'[15]Itemes Renovación'!#REF!</definedName>
    <definedName name="horat" localSheetId="3">'[15]Itemes Renovación'!#REF!</definedName>
    <definedName name="horat" localSheetId="2">'[15]Itemes Renovación'!#REF!</definedName>
    <definedName name="horat">'[15]Itemes Renovación'!#REF!</definedName>
    <definedName name="INCRUST" localSheetId="4">[4]Presupuesto!#REF!,[4]Presupuesto!#REF!,[4]Presupuesto!#REF!,[4]Presupuesto!#REF!,[4]Presupuesto!#REF!</definedName>
    <definedName name="INCRUST" localSheetId="3">[4]Presupuesto!#REF!,[4]Presupuesto!#REF!,[4]Presupuesto!#REF!,[4]Presupuesto!#REF!,[4]Presupuesto!#REF!</definedName>
    <definedName name="INCRUST" localSheetId="2">[4]Presupuesto!#REF!,[4]Presupuesto!#REF!,[4]Presupuesto!#REF!,[4]Presupuesto!#REF!,[4]Presupuesto!#REF!</definedName>
    <definedName name="INCRUST">[4]Presupuesto!#REF!,[4]Presupuesto!#REF!,[4]Presupuesto!#REF!,[4]Presupuesto!#REF!,[4]Presupuesto!#REF!</definedName>
    <definedName name="INSU">[16]INSUMOS!$A$1:$E$65536</definedName>
    <definedName name="INSUMO" localSheetId="4">VLOOKUP(#REF!,[5]Insumos!$D$1:$E$65536,2,FALSE)</definedName>
    <definedName name="INSUMO" localSheetId="3">VLOOKUP(#REF!,[5]Insumos!$D$1:$E$65536,2,FALSE)</definedName>
    <definedName name="INSUMO" localSheetId="2">VLOOKUP(#REF!,[5]Insumos!$D:$E,2,FALSE)</definedName>
    <definedName name="INSUMO">VLOOKUP(#REF!,[5]Insumos!$D:$E,2,FALSE)</definedName>
    <definedName name="InTap">[2]Interc.tapones!$E$1:$E$65536</definedName>
    <definedName name="IntVal">'[2]Interc.válv.'!$E$1:$E$65536</definedName>
    <definedName name="ITEM" localSheetId="4">VLOOKUP(#REF!,[5]Ppto!$D$1:$O$65536,2,0)</definedName>
    <definedName name="ITEM" localSheetId="3">VLOOKUP(#REF!,[5]Ppto!$D$1:$O$65536,2,0)</definedName>
    <definedName name="ITEM" localSheetId="2">VLOOKUP(#REF!,[5]Ppto!$D:$O,2,0)</definedName>
    <definedName name="ITEM">VLOOKUP(#REF!,[5]Ppto!$D:$O,2,0)</definedName>
    <definedName name="ITEM1" localSheetId="4">#REF!</definedName>
    <definedName name="ITEM1" localSheetId="3">#REF!</definedName>
    <definedName name="ITEM1" localSheetId="2">#REF!</definedName>
    <definedName name="ITEM1">#REF!</definedName>
    <definedName name="ITEM2" localSheetId="4">#REF!</definedName>
    <definedName name="ITEM2" localSheetId="3">#REF!</definedName>
    <definedName name="ITEM2" localSheetId="2">#REF!</definedName>
    <definedName name="ITEM2">#REF!</definedName>
    <definedName name="ITEM3" localSheetId="4">#REF!</definedName>
    <definedName name="ITEM3" localSheetId="3">#REF!</definedName>
    <definedName name="ITEM3" localSheetId="2">#REF!</definedName>
    <definedName name="ITEM3">#REF!</definedName>
    <definedName name="ItemCodos" localSheetId="4">#REF!</definedName>
    <definedName name="ItemCodos" localSheetId="3">#REF!</definedName>
    <definedName name="ItemCodos" localSheetId="2">#REF!</definedName>
    <definedName name="ItemCodos">#REF!</definedName>
    <definedName name="IVA" localSheetId="4">#REF!</definedName>
    <definedName name="IVA" localSheetId="3">#REF!</definedName>
    <definedName name="IVA" localSheetId="2">#REF!</definedName>
    <definedName name="IVA">#REF!</definedName>
    <definedName name="ListaCantidad" localSheetId="4">#REF!</definedName>
    <definedName name="ListaCantidad" localSheetId="3">#REF!</definedName>
    <definedName name="ListaCantidad" localSheetId="2">#REF!</definedName>
    <definedName name="ListaCantidad">#REF!</definedName>
    <definedName name="ListaItem" localSheetId="4">#REF!</definedName>
    <definedName name="ListaItem" localSheetId="3">#REF!</definedName>
    <definedName name="ListaItem" localSheetId="2">#REF!</definedName>
    <definedName name="ListaItem">#REF!</definedName>
    <definedName name="LISTAS">'[6]MATERIALES Y RECURSOS'!$B$5:$B$602</definedName>
    <definedName name="ListaUni">[17]TOTALES!$D$7:$D$654</definedName>
    <definedName name="lo" localSheetId="4">#REF!</definedName>
    <definedName name="lo" localSheetId="3">#REF!</definedName>
    <definedName name="lo" localSheetId="2">#REF!</definedName>
    <definedName name="lo">#REF!</definedName>
    <definedName name="MAMPOSTERIA" localSheetId="4">#REF!</definedName>
    <definedName name="MAMPOSTERIA" localSheetId="3">#REF!</definedName>
    <definedName name="MAMPOSTERIA" localSheetId="2">#REF!</definedName>
    <definedName name="MAMPOSTERIA">#REF!</definedName>
    <definedName name="MANODEOBRA" localSheetId="4">'[6]MATERIALES Y RECURSOS'!#REF!</definedName>
    <definedName name="MANODEOBRA" localSheetId="3">'[6]MATERIALES Y RECURSOS'!#REF!</definedName>
    <definedName name="MANODEOBRA" localSheetId="2">'[6]MATERIALES Y RECURSOS'!#REF!</definedName>
    <definedName name="MANODEOBRA">'[6]MATERIALES Y RECURSOS'!#REF!</definedName>
    <definedName name="MANODEOBRACOM">'[14]MATERIALES Y RECURSOS'!$B$625:$Q$628</definedName>
    <definedName name="MANOOBRA">[11]RECURSOS!$A$165:$C$168</definedName>
    <definedName name="MATERIAL">'[14]MATERIALES Y RECURSOS'!$B$5:$G$607</definedName>
    <definedName name="MATERIALES">#REF!</definedName>
    <definedName name="MaterialTub" localSheetId="4">#REF!</definedName>
    <definedName name="MaterialTub" localSheetId="3">#REF!</definedName>
    <definedName name="MaterialTub" localSheetId="2">#REF!</definedName>
    <definedName name="MaterialTub">#REF!</definedName>
    <definedName name="MOBILIARIO_SEG_ELECTRON_ITEM" localSheetId="4">[4]Presupuesto!#REF!</definedName>
    <definedName name="MOBILIARIO_SEG_ELECTRON_ITEM" localSheetId="3">[4]Presupuesto!#REF!</definedName>
    <definedName name="MOBILIARIO_SEG_ELECTRON_ITEM" localSheetId="2">[4]Presupuesto!#REF!</definedName>
    <definedName name="MOBILIARIO_SEG_ELECTRON_ITEM">[4]Presupuesto!#REF!</definedName>
    <definedName name="MOBILIARIOOFIC_ITEM" localSheetId="4">[4]Presupuesto!#REF!</definedName>
    <definedName name="MOBILIARIOOFIC_ITEM" localSheetId="3">[4]Presupuesto!#REF!</definedName>
    <definedName name="MOBILIARIOOFIC_ITEM" localSheetId="2">[4]Presupuesto!#REF!</definedName>
    <definedName name="MOBILIARIOOFIC_ITEM">[4]Presupuesto!#REF!</definedName>
    <definedName name="MOV_TIERRA_ITEM" localSheetId="4">[4]Presupuesto!#REF!</definedName>
    <definedName name="MOV_TIERRA_ITEM" localSheetId="3">[4]Presupuesto!#REF!</definedName>
    <definedName name="MOV_TIERRA_ITEM" localSheetId="2">[4]Presupuesto!#REF!</definedName>
    <definedName name="MOV_TIERRA_ITEM">[4]Presupuesto!#REF!</definedName>
    <definedName name="MUEBLES_BAÑOS_ITEM" localSheetId="4">[4]Presupuesto!#REF!</definedName>
    <definedName name="MUEBLES_BAÑOS_ITEM" localSheetId="3">[4]Presupuesto!#REF!</definedName>
    <definedName name="MUEBLES_BAÑOS_ITEM" localSheetId="2">[4]Presupuesto!#REF!</definedName>
    <definedName name="MUEBLES_BAÑOS_ITEM">[4]Presupuesto!#REF!</definedName>
    <definedName name="MUEBLES_COC_ITEM" localSheetId="4">[4]Presupuesto!#REF!</definedName>
    <definedName name="MUEBLES_COC_ITEM" localSheetId="3">[4]Presupuesto!#REF!</definedName>
    <definedName name="MUEBLES_COC_ITEM" localSheetId="2">[4]Presupuesto!#REF!</definedName>
    <definedName name="MUEBLES_COC_ITEM">[4]Presupuesto!#REF!</definedName>
    <definedName name="MUEBLES_COC_VALOR" localSheetId="4">[4]Presupuesto!#REF!</definedName>
    <definedName name="MUEBLES_COC_VALOR" localSheetId="3">[4]Presupuesto!#REF!</definedName>
    <definedName name="MUEBLES_COC_VALOR" localSheetId="2">[4]Presupuesto!#REF!</definedName>
    <definedName name="MUEBLES_COC_VALOR">[4]Presupuesto!#REF!</definedName>
    <definedName name="MUEBLES_MADERA_FIJ_ITEM" localSheetId="4">[4]Presupuesto!#REF!</definedName>
    <definedName name="MUEBLES_MADERA_FIJ_ITEM" localSheetId="3">[4]Presupuesto!#REF!</definedName>
    <definedName name="MUEBLES_MADERA_FIJ_ITEM" localSheetId="2">[4]Presupuesto!#REF!</definedName>
    <definedName name="MUEBLES_MADERA_FIJ_ITEM">[4]Presupuesto!#REF!</definedName>
    <definedName name="MUROS_BLOQ_PLOMO_ITEM" localSheetId="4">[4]Presupuesto!#REF!</definedName>
    <definedName name="MUROS_BLOQ_PLOMO_ITEM" localSheetId="3">[4]Presupuesto!#REF!</definedName>
    <definedName name="MUROS_BLOQ_PLOMO_ITEM" localSheetId="2">[4]Presupuesto!#REF!</definedName>
    <definedName name="MUROS_BLOQ_PLOMO_ITEM">[4]Presupuesto!#REF!</definedName>
    <definedName name="MUROS_BLOQ_PLOMO_VALOR">[4]Presupuesto!$G$62:$G$66</definedName>
    <definedName name="MYC_DRYWALLITEM" localSheetId="4">[4]Presupuesto!#REF!,[4]Presupuesto!#REF!,[4]Presupuesto!#REF!</definedName>
    <definedName name="MYC_DRYWALLITEM" localSheetId="3">[4]Presupuesto!#REF!,[4]Presupuesto!#REF!,[4]Presupuesto!#REF!</definedName>
    <definedName name="MYC_DRYWALLITEM" localSheetId="2">[4]Presupuesto!#REF!,[4]Presupuesto!#REF!,[4]Presupuesto!#REF!</definedName>
    <definedName name="MYC_DRYWALLITEM">[4]Presupuesto!#REF!,[4]Presupuesto!#REF!,[4]Presupuesto!#REF!</definedName>
    <definedName name="MYCIELOS_DRYWALLVALOR" localSheetId="4">[4]Presupuesto!#REF!</definedName>
    <definedName name="MYCIELOS_DRYWALLVALOR" localSheetId="3">[4]Presupuesto!#REF!</definedName>
    <definedName name="MYCIELOS_DRYWALLVALOR" localSheetId="2">[4]Presupuesto!#REF!</definedName>
    <definedName name="MYCIELOS_DRYWALLVALOR">[4]Presupuesto!#REF!</definedName>
    <definedName name="MYPUERTAS_MAD_ITEM" localSheetId="4">[4]Presupuesto!#REF!</definedName>
    <definedName name="MYPUERTAS_MAD_ITEM" localSheetId="3">[4]Presupuesto!#REF!</definedName>
    <definedName name="MYPUERTAS_MAD_ITEM" localSheetId="2">[4]Presupuesto!#REF!</definedName>
    <definedName name="MYPUERTAS_MAD_ITEM">[4]Presupuesto!#REF!</definedName>
    <definedName name="MYPUERTAS_MET_ITEM" localSheetId="4">[4]Presupuesto!#REF!</definedName>
    <definedName name="MYPUERTAS_MET_ITEM" localSheetId="3">[4]Presupuesto!#REF!</definedName>
    <definedName name="MYPUERTAS_MET_ITEM" localSheetId="2">[4]Presupuesto!#REF!</definedName>
    <definedName name="MYPUERTAS_MET_ITEM">[4]Presupuesto!#REF!</definedName>
    <definedName name="nombre" localSheetId="4">#REF!</definedName>
    <definedName name="nombre" localSheetId="3">#REF!</definedName>
    <definedName name="nombre" localSheetId="2">#REF!</definedName>
    <definedName name="nombre">#REF!</definedName>
    <definedName name="Norte" localSheetId="4">#REF!</definedName>
    <definedName name="Norte" localSheetId="3">#REF!</definedName>
    <definedName name="Norte" localSheetId="2">#REF!</definedName>
    <definedName name="Norte">#REF!</definedName>
    <definedName name="NUEVO" localSheetId="4">#REF!</definedName>
    <definedName name="NUEVO" localSheetId="3">#REF!</definedName>
    <definedName name="NUEVO" localSheetId="2">#REF!</definedName>
    <definedName name="NUEVO">#REF!</definedName>
    <definedName name="OBRA" localSheetId="4">#REF!</definedName>
    <definedName name="OBRA" localSheetId="3">#REF!</definedName>
    <definedName name="OBRA" localSheetId="2">#REF!</definedName>
    <definedName name="OBRA">#REF!</definedName>
    <definedName name="oe">'[18]MATERIALES Y RECURSOS'!$B$5:$G$587</definedName>
    <definedName name="OFICI">[3]BASE!$D$11</definedName>
    <definedName name="p" localSheetId="4">#REF!</definedName>
    <definedName name="p" localSheetId="3">#REF!</definedName>
    <definedName name="p" localSheetId="2">#REF!</definedName>
    <definedName name="p">#REF!</definedName>
    <definedName name="paelnque" localSheetId="4">#REF!</definedName>
    <definedName name="paelnque" localSheetId="3">#REF!</definedName>
    <definedName name="paelnque" localSheetId="2">#REF!</definedName>
    <definedName name="paelnque">#REF!</definedName>
    <definedName name="palenque" localSheetId="4">#REF!</definedName>
    <definedName name="palenque" localSheetId="3">#REF!</definedName>
    <definedName name="palenque" localSheetId="2">#REF!</definedName>
    <definedName name="palenque">#REF!</definedName>
    <definedName name="PANEL_SOLARITEM" localSheetId="4">[4]Presupuesto!#REF!</definedName>
    <definedName name="PANEL_SOLARITEM" localSheetId="3">[4]Presupuesto!#REF!</definedName>
    <definedName name="PANEL_SOLARITEM" localSheetId="2">[4]Presupuesto!#REF!</definedName>
    <definedName name="PANEL_SOLARITEM">[4]Presupuesto!#REF!</definedName>
    <definedName name="PelaFelipe" localSheetId="4">#REF!</definedName>
    <definedName name="PelaFelipe" localSheetId="3">#REF!</definedName>
    <definedName name="PelaFelipe" localSheetId="2">#REF!</definedName>
    <definedName name="PelaFelipe">#REF!</definedName>
    <definedName name="pi" localSheetId="4">#REF!</definedName>
    <definedName name="pi" localSheetId="3">#REF!</definedName>
    <definedName name="pi" localSheetId="2">#REF!</definedName>
    <definedName name="pi">#REF!</definedName>
    <definedName name="PINT_EXT_ITEM" localSheetId="4">[4]Presupuesto!#REF!</definedName>
    <definedName name="PINT_EXT_ITEM" localSheetId="3">[4]Presupuesto!#REF!</definedName>
    <definedName name="PINT_EXT_ITEM" localSheetId="2">[4]Presupuesto!#REF!</definedName>
    <definedName name="PINT_EXT_ITEM">[4]Presupuesto!#REF!</definedName>
    <definedName name="PISOS_CONC_ESP_PUBL_ITEM" localSheetId="4">[4]Presupuesto!#REF!,[4]Presupuesto!#REF!,[4]Presupuesto!#REF!,[4]Presupuesto!#REF!,[4]Presupuesto!#REF!,[4]Presupuesto!#REF!,[4]Presupuesto!#REF!</definedName>
    <definedName name="PISOS_CONC_ESP_PUBL_ITEM" localSheetId="3">[4]Presupuesto!#REF!,[4]Presupuesto!#REF!,[4]Presupuesto!#REF!,[4]Presupuesto!#REF!,[4]Presupuesto!#REF!,[4]Presupuesto!#REF!,[4]Presupuesto!#REF!</definedName>
    <definedName name="PISOS_CONC_ESP_PUBL_ITEM" localSheetId="2">[4]Presupuesto!#REF!,[4]Presupuesto!#REF!,[4]Presupuesto!#REF!,[4]Presupuesto!#REF!,[4]Presupuesto!#REF!,[4]Presupuesto!#REF!,[4]Presupuesto!#REF!</definedName>
    <definedName name="PISOS_CONC_ESP_PUBL_ITEM">[4]Presupuesto!#REF!,[4]Presupuesto!#REF!,[4]Presupuesto!#REF!,[4]Presupuesto!#REF!,[4]Presupuesto!#REF!,[4]Presupuesto!#REF!,[4]Presupuesto!#REF!</definedName>
    <definedName name="PISOS_CONC_ESP_PUBL_VALOR">[4]Presupuesto!$G$131:$G$132,[4]Presupuesto!$G$133:$G$137,[4]Presupuesto!$G$138,[4]Presupuesto!$G$139:$G$140,[4]Presupuesto!$G$141:$G$142</definedName>
    <definedName name="PISOS_CONC_GRAN_ITEM" localSheetId="4">[4]Presupuesto!#REF!,[4]Presupuesto!#REF!,[4]Presupuesto!#REF!</definedName>
    <definedName name="PISOS_CONC_GRAN_ITEM" localSheetId="3">[4]Presupuesto!#REF!,[4]Presupuesto!#REF!,[4]Presupuesto!#REF!</definedName>
    <definedName name="PISOS_CONC_GRAN_ITEM" localSheetId="2">[4]Presupuesto!#REF!,[4]Presupuesto!#REF!,[4]Presupuesto!#REF!</definedName>
    <definedName name="PISOS_CONC_GRAN_ITEM">[4]Presupuesto!#REF!,[4]Presupuesto!#REF!,[4]Presupuesto!#REF!</definedName>
    <definedName name="PISOS_CONC_GRAN_VALOR">[4]Presupuesto!$G$148:$G$168,[4]Presupuesto!$G$143:$G$146</definedName>
    <definedName name="pkgl" localSheetId="4">#REF!</definedName>
    <definedName name="pkgl" localSheetId="3">#REF!</definedName>
    <definedName name="pkgl" localSheetId="2">#REF!</definedName>
    <definedName name="pkgl">#REF!</definedName>
    <definedName name="po" localSheetId="4">#REF!</definedName>
    <definedName name="po" localSheetId="3">#REF!</definedName>
    <definedName name="po" localSheetId="2">#REF!</definedName>
    <definedName name="po">#REF!</definedName>
    <definedName name="POZOS_CAJAS_SUM_ITEM" localSheetId="4">[4]Presupuesto!#REF!</definedName>
    <definedName name="POZOS_CAJAS_SUM_ITEM" localSheetId="3">[4]Presupuesto!#REF!</definedName>
    <definedName name="POZOS_CAJAS_SUM_ITEM" localSheetId="2">[4]Presupuesto!#REF!</definedName>
    <definedName name="POZOS_CAJAS_SUM_ITEM">[4]Presupuesto!#REF!</definedName>
    <definedName name="PPtoNorte" localSheetId="4">#REF!</definedName>
    <definedName name="PPtoNorte" localSheetId="3">#REF!</definedName>
    <definedName name="PPtoNorte" localSheetId="2">#REF!</definedName>
    <definedName name="PPtoNorte">#REF!</definedName>
    <definedName name="Precio" localSheetId="4">#REF!</definedName>
    <definedName name="Precio" localSheetId="3">#REF!</definedName>
    <definedName name="Precio" localSheetId="2">#REF!</definedName>
    <definedName name="Precio">#REF!</definedName>
    <definedName name="precio2" localSheetId="4">#REF!</definedName>
    <definedName name="precio2" localSheetId="3">#REF!</definedName>
    <definedName name="precio2" localSheetId="2">#REF!</definedName>
    <definedName name="precio2">#REF!</definedName>
    <definedName name="PrecioS" localSheetId="4">#REF!</definedName>
    <definedName name="PrecioS" localSheetId="3">#REF!</definedName>
    <definedName name="PrecioS" localSheetId="2">#REF!</definedName>
    <definedName name="PrecioS">#REF!</definedName>
    <definedName name="PRELIM_ITEM" localSheetId="4">[4]Presupuesto!#REF!</definedName>
    <definedName name="PRELIM_ITEM" localSheetId="3">[4]Presupuesto!#REF!</definedName>
    <definedName name="PRELIM_ITEM" localSheetId="2">[4]Presupuesto!#REF!</definedName>
    <definedName name="PRELIM_ITEM">[4]Presupuesto!#REF!</definedName>
    <definedName name="preliminares" localSheetId="4">[4]Presupuesto!#REF!</definedName>
    <definedName name="preliminares" localSheetId="3">[4]Presupuesto!#REF!</definedName>
    <definedName name="preliminares" localSheetId="2">[4]Presupuesto!#REF!</definedName>
    <definedName name="preliminares">[4]Presupuesto!#REF!</definedName>
    <definedName name="preliminares1" localSheetId="4">[4]Presupuesto!#REF!</definedName>
    <definedName name="preliminares1" localSheetId="3">[4]Presupuesto!#REF!</definedName>
    <definedName name="preliminares1" localSheetId="2">[4]Presupuesto!#REF!</definedName>
    <definedName name="preliminares1">[4]Presupuesto!#REF!</definedName>
    <definedName name="presta">[3]BASE!$D$8</definedName>
    <definedName name="PRINT_AREA">#N/A</definedName>
    <definedName name="PRINT_AREA_MI">#N/A</definedName>
    <definedName name="PRINT_TITLES">#N/A</definedName>
    <definedName name="PRINT_TITLES_MI">#N/A</definedName>
    <definedName name="pu" localSheetId="4">#REF!</definedName>
    <definedName name="pu" localSheetId="3">#REF!</definedName>
    <definedName name="pu" localSheetId="2">#REF!</definedName>
    <definedName name="pu">#REF!</definedName>
    <definedName name="PUERTAS_ESP_ITEM" localSheetId="4">[4]Presupuesto!#REF!</definedName>
    <definedName name="PUERTAS_ESP_ITEM" localSheetId="3">[4]Presupuesto!#REF!</definedName>
    <definedName name="PUERTAS_ESP_ITEM" localSheetId="2">[4]Presupuesto!#REF!</definedName>
    <definedName name="PUERTAS_ESP_ITEM">[4]Presupuesto!#REF!</definedName>
    <definedName name="PUNTI">[3]BASE!$D$1650</definedName>
    <definedName name="PVIDRIERAS_ITEM" localSheetId="4">[4]Presupuesto!#REF!</definedName>
    <definedName name="PVIDRIERAS_ITEM" localSheetId="3">[4]Presupuesto!#REF!</definedName>
    <definedName name="PVIDRIERAS_ITEM" localSheetId="2">[4]Presupuesto!#REF!</definedName>
    <definedName name="PVIDRIERAS_ITEM">[4]Presupuesto!#REF!</definedName>
    <definedName name="qq">#REF!</definedName>
    <definedName name="RECUBRIM_ESP_ITEM" localSheetId="4">[4]Presupuesto!#REF!</definedName>
    <definedName name="RECUBRIM_ESP_ITEM" localSheetId="3">[4]Presupuesto!#REF!</definedName>
    <definedName name="RECUBRIM_ESP_ITEM" localSheetId="2">[4]Presupuesto!#REF!</definedName>
    <definedName name="RECUBRIM_ESP_ITEM">[4]Presupuesto!#REF!</definedName>
    <definedName name="RESU" localSheetId="4">#REF!</definedName>
    <definedName name="RESU" localSheetId="3">#REF!</definedName>
    <definedName name="RESU" localSheetId="2">#REF!</definedName>
    <definedName name="RESU">#REF!</definedName>
    <definedName name="REVEST_ESP_ITEM" localSheetId="4">[4]Presupuesto!#REF!</definedName>
    <definedName name="REVEST_ESP_ITEM" localSheetId="3">[4]Presupuesto!#REF!</definedName>
    <definedName name="REVEST_ESP_ITEM" localSheetId="2">[4]Presupuesto!#REF!</definedName>
    <definedName name="REVEST_ESP_ITEM">[4]Presupuesto!#REF!</definedName>
    <definedName name="rodrigo">"$generales.$a$1:$"</definedName>
    <definedName name="s">#REF!</definedName>
    <definedName name="SD" localSheetId="4">#REF!</definedName>
    <definedName name="SD" localSheetId="3">#REF!</definedName>
    <definedName name="SD" localSheetId="2">#REF!</definedName>
    <definedName name="SD">#REF!</definedName>
    <definedName name="SEPT_25_09" localSheetId="4">[4]Presupuesto!#REF!</definedName>
    <definedName name="SEPT_25_09" localSheetId="3">[4]Presupuesto!#REF!</definedName>
    <definedName name="SEPT_25_09" localSheetId="2">[4]Presupuesto!#REF!</definedName>
    <definedName name="SEPT_25_09">[4]Presupuesto!#REF!</definedName>
    <definedName name="SF" localSheetId="4">#REF!</definedName>
    <definedName name="SF" localSheetId="3">#REF!</definedName>
    <definedName name="SF" localSheetId="2">#REF!</definedName>
    <definedName name="SF">#REF!</definedName>
    <definedName name="SFFFF">'[19]MATERIALES Y RECURSOS'!$B$5:$G$580</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'ANEXO2D COSTO TOTAL'!$E$21</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1889067602</definedName>
    <definedName name="solver_ver" localSheetId="5" hidden="1">3</definedName>
    <definedName name="ss">#REF!</definedName>
    <definedName name="SUBA" localSheetId="4">'[20]SUB APU'!$A$1:$D$65536</definedName>
    <definedName name="SUBA" localSheetId="3">'[20]SUB APU'!$A$1:$D$65536</definedName>
    <definedName name="SUBA">'[21]SUB APU'!$A$1:$D$65536</definedName>
    <definedName name="SUELLEN" localSheetId="4">#REF!</definedName>
    <definedName name="SUELLEN" localSheetId="3">#REF!</definedName>
    <definedName name="SUELLEN" localSheetId="2">#REF!</definedName>
    <definedName name="SUELLEN">#REF!</definedName>
    <definedName name="suma">[7]Hoja1!$F$60</definedName>
    <definedName name="TABLA">[3]BASE!$D$1676</definedName>
    <definedName name="TAPAM">[3]BASE!$D$1648</definedName>
    <definedName name="_xlnm.Print_Titles" localSheetId="4">'Analisis A.U.'!$3:$4</definedName>
    <definedName name="Títulos_a_imprimir_IM" localSheetId="4">#REF!</definedName>
    <definedName name="Títulos_a_imprimir_IM" localSheetId="3">#REF!</definedName>
    <definedName name="Títulos_a_imprimir_IM" localSheetId="2">#REF!</definedName>
    <definedName name="Títulos_a_imprimir_IM">#REF!</definedName>
    <definedName name="TRANS">'[14]MATERIALES Y RECURSOS'!$B$616:$F$618</definedName>
    <definedName name="TRANSPORTE">[11]RECURSOS!$A$172:$C$179</definedName>
    <definedName name="tres" localSheetId="4">#REF!</definedName>
    <definedName name="tres" localSheetId="3">#REF!</definedName>
    <definedName name="tres" localSheetId="2">#REF!</definedName>
    <definedName name="tres">#REF!</definedName>
    <definedName name="TRM">#REF!</definedName>
    <definedName name="u">'[18]MATERIALES Y RECURSOS'!$B$591:$F$593</definedName>
    <definedName name="uiui" localSheetId="4">#REF!</definedName>
    <definedName name="uiui" localSheetId="3">#REF!</definedName>
    <definedName name="uiui" localSheetId="2">#REF!</definedName>
    <definedName name="uiui">#REF!</definedName>
    <definedName name="Usd" localSheetId="4">#REF!</definedName>
    <definedName name="Usd" localSheetId="3">#REF!</definedName>
    <definedName name="Usd" localSheetId="2">#REF!</definedName>
    <definedName name="Usd">#REF!</definedName>
    <definedName name="uyo" localSheetId="4">#REF!</definedName>
    <definedName name="uyo" localSheetId="3">#REF!</definedName>
    <definedName name="uyo" localSheetId="2">#REF!</definedName>
    <definedName name="uyo">#REF!</definedName>
    <definedName name="VACACIONES" localSheetId="4">'[6]MATERIALES Y RECURSOS'!#REF!</definedName>
    <definedName name="VACACIONES" localSheetId="3">'[6]MATERIALES Y RECURSOS'!#REF!</definedName>
    <definedName name="VACACIONES" localSheetId="2">'[6]MATERIALES Y RECURSOS'!#REF!</definedName>
    <definedName name="VACACIONES">'[6]MATERIALES Y RECURSOS'!#REF!</definedName>
    <definedName name="Var">[2]Varios.!$E$1:$E$65536</definedName>
    <definedName name="vas" localSheetId="4">#REF!</definedName>
    <definedName name="vas" localSheetId="3">#REF!</definedName>
    <definedName name="vas" localSheetId="2">#REF!</definedName>
    <definedName name="vas">#REF!</definedName>
    <definedName name="VENTANAS_ITEM" localSheetId="4">[4]Presupuesto!#REF!</definedName>
    <definedName name="VENTANAS_ITEM" localSheetId="3">[4]Presupuesto!#REF!</definedName>
    <definedName name="VENTANAS_ITEM" localSheetId="2">[4]Presupuesto!#REF!</definedName>
    <definedName name="VENTANAS_ITEM">[4]Presupuesto!#REF!</definedName>
    <definedName name="w">#REF!</definedName>
    <definedName name="wewd">#REF!</definedName>
    <definedName name="wrn.GENERAL." localSheetId="4" hidden="1">{"TAB1",#N/A,TRUE,"GENERAL";"TAB2",#N/A,TRUE,"GENERAL";"TAB3",#N/A,TRUE,"GENERAL";"TAB4",#N/A,TRUE,"GENERAL";"TAB5",#N/A,TRUE,"GENERAL"}</definedName>
    <definedName name="wrn.GENERAL." localSheetId="3" hidden="1">{"TAB1",#N/A,TRUE,"GENERAL";"TAB2",#N/A,TRUE,"GENERAL";"TAB3",#N/A,TRUE,"GENERAL";"TAB4",#N/A,TRUE,"GENERAL";"TAB5",#N/A,TRUE,"GENERAL"}</definedName>
    <definedName name="wrn.GENERAL." hidden="1">{"TAB1",#N/A,TRUE,"GENERAL";"TAB2",#N/A,TRUE,"GENERAL";"TAB3",#N/A,TRUE,"GENERAL";"TAB4",#N/A,TRUE,"GENERAL";"TAB5",#N/A,TRUE,"GENERAL"}</definedName>
    <definedName name="wrn.via." localSheetId="4"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W">#REF!</definedName>
    <definedName name="wwww">#REF!</definedName>
    <definedName name="x" localSheetId="4">#REF!</definedName>
    <definedName name="x" localSheetId="3">#REF!</definedName>
    <definedName name="X">'[22]MATERIALES Y RECURSOS'!$B$5:$G$576</definedName>
    <definedName name="xx" localSheetId="4">#REF!</definedName>
    <definedName name="xx" localSheetId="3">#REF!</definedName>
    <definedName name="xx" localSheetId="2">#REF!</definedName>
    <definedName name="xx">#REF!</definedName>
    <definedName name="YO">#REF!</definedName>
    <definedName name="yuf" localSheetId="4" hidden="1">{"TAB1",#N/A,TRUE,"GENERAL";"TAB2",#N/A,TRUE,"GENERAL";"TAB3",#N/A,TRUE,"GENERAL";"TAB4",#N/A,TRUE,"GENERAL";"TAB5",#N/A,TRUE,"GENERAL"}</definedName>
    <definedName name="yuf" localSheetId="3" hidden="1">{"TAB1",#N/A,TRUE,"GENERAL";"TAB2",#N/A,TRUE,"GENERAL";"TAB3",#N/A,TRUE,"GENERAL";"TAB4",#N/A,TRUE,"GENERAL";"TAB5",#N/A,TRUE,"GENERAL"}</definedName>
    <definedName name="yuf" hidden="1">{"TAB1",#N/A,TRUE,"GENERAL";"TAB2",#N/A,TRUE,"GENERAL";"TAB3",#N/A,TRUE,"GENERAL";"TAB4",#N/A,TRUE,"GENERAL";"TAB5",#N/A,TRUE,"GENERAL"}</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9" l="1"/>
  <c r="D8" i="31"/>
  <c r="D8" i="17"/>
  <c r="D8" i="16"/>
  <c r="D8" i="15"/>
  <c r="D8" i="14"/>
  <c r="D8" i="13"/>
  <c r="D8" i="30"/>
  <c r="D8" i="29"/>
  <c r="D8" i="28"/>
  <c r="D8" i="27"/>
  <c r="D8" i="7"/>
  <c r="B15" i="20" l="1"/>
  <c r="G7" i="17" l="1"/>
  <c r="G7" i="14" l="1"/>
  <c r="G7" i="29"/>
  <c r="G7" i="15"/>
  <c r="G7" i="19"/>
  <c r="G7" i="31"/>
  <c r="G7" i="30"/>
  <c r="G7" i="16"/>
  <c r="G7" i="28"/>
  <c r="G7" i="7"/>
  <c r="G7" i="8"/>
  <c r="G7" i="27"/>
  <c r="G7" i="13"/>
  <c r="J16" i="6" l="1"/>
  <c r="K18" i="7" l="1"/>
  <c r="K17" i="7"/>
  <c r="K18" i="8"/>
  <c r="K17" i="8"/>
  <c r="B61" i="33" l="1"/>
  <c r="B57" i="33"/>
  <c r="D38" i="33"/>
  <c r="F55" i="33" s="1"/>
  <c r="B30" i="33"/>
  <c r="D7" i="33"/>
  <c r="D22" i="33" s="1"/>
  <c r="F22" i="33" s="1"/>
  <c r="D17" i="33" l="1"/>
  <c r="D49" i="33"/>
  <c r="D52" i="33"/>
  <c r="F52" i="33" s="1"/>
  <c r="D54" i="33"/>
  <c r="F54" i="33" s="1"/>
  <c r="D30" i="33"/>
  <c r="D26" i="33"/>
  <c r="D23" i="33"/>
  <c r="F23" i="33" s="1"/>
  <c r="D21" i="33"/>
  <c r="F21" i="33" s="1"/>
  <c r="D18" i="33"/>
  <c r="D9" i="33"/>
  <c r="D8" i="33"/>
  <c r="D14" i="33"/>
  <c r="F14" i="33" s="1"/>
  <c r="D19" i="33"/>
  <c r="D24" i="33"/>
  <c r="F24" i="33" s="1"/>
  <c r="D61" i="33"/>
  <c r="D39" i="33"/>
  <c r="D45" i="33"/>
  <c r="F45" i="33" s="1"/>
  <c r="D48" i="33"/>
  <c r="D50" i="33"/>
  <c r="D53" i="33"/>
  <c r="F53" i="33" s="1"/>
  <c r="D55" i="33"/>
  <c r="D57" i="33"/>
  <c r="D40" i="33"/>
  <c r="D43" i="33" s="1"/>
  <c r="F43" i="33" s="1"/>
  <c r="D46" i="33" l="1"/>
  <c r="F46" i="33" s="1"/>
  <c r="D44" i="33"/>
  <c r="F44" i="33" s="1"/>
  <c r="D41" i="33"/>
  <c r="E41" i="33" s="1"/>
  <c r="F19" i="33"/>
  <c r="F17" i="33"/>
  <c r="F18" i="33"/>
  <c r="D15" i="33"/>
  <c r="F15" i="33" s="1"/>
  <c r="D10" i="33"/>
  <c r="E10" i="33" s="1"/>
  <c r="D12" i="33"/>
  <c r="F12" i="33" s="1"/>
  <c r="F50" i="33"/>
  <c r="F48" i="33"/>
  <c r="F49" i="33"/>
  <c r="D13" i="33"/>
  <c r="F13" i="33" s="1"/>
  <c r="E57" i="33" l="1"/>
  <c r="E8" i="6" s="1"/>
  <c r="F8" i="6" s="1"/>
  <c r="E26" i="33"/>
  <c r="F26" i="33"/>
  <c r="F57" i="33"/>
  <c r="E61" i="33" l="1"/>
  <c r="G61" i="33" s="1"/>
  <c r="H61" i="33" s="1"/>
  <c r="E7" i="6"/>
  <c r="F7" i="6" s="1"/>
  <c r="K8" i="6"/>
  <c r="E9" i="6"/>
  <c r="E30" i="33"/>
  <c r="G30" i="33" s="1"/>
  <c r="H30" i="33" s="1"/>
  <c r="E7" i="14"/>
  <c r="E7" i="19"/>
  <c r="E7" i="31"/>
  <c r="E7" i="28"/>
  <c r="E7" i="8"/>
  <c r="E7" i="13"/>
  <c r="E7" i="17"/>
  <c r="E7" i="7"/>
  <c r="E7" i="27"/>
  <c r="E7" i="30" l="1"/>
  <c r="E7" i="15"/>
  <c r="E7" i="16"/>
  <c r="E7" i="29"/>
  <c r="E8" i="29"/>
  <c r="E8" i="13"/>
  <c r="E8" i="15"/>
  <c r="E8" i="8"/>
  <c r="E8" i="28"/>
  <c r="E8" i="30"/>
  <c r="E8" i="17"/>
  <c r="E8" i="19"/>
  <c r="E8" i="7"/>
  <c r="E8" i="27"/>
  <c r="E8" i="14"/>
  <c r="E8" i="16"/>
  <c r="E8" i="31"/>
  <c r="F9" i="6"/>
  <c r="B18" i="5"/>
  <c r="B12" i="5"/>
  <c r="B11" i="5"/>
  <c r="B10" i="5"/>
  <c r="B9" i="5"/>
  <c r="J8" i="31"/>
  <c r="K18" i="31"/>
  <c r="B18" i="31"/>
  <c r="K17" i="31"/>
  <c r="B17" i="31"/>
  <c r="B16" i="31"/>
  <c r="B15" i="31"/>
  <c r="K18" i="30"/>
  <c r="B18" i="30"/>
  <c r="K17" i="30"/>
  <c r="B17" i="30"/>
  <c r="B16" i="30"/>
  <c r="B15" i="30"/>
  <c r="K18" i="29"/>
  <c r="B18" i="29"/>
  <c r="K17" i="29"/>
  <c r="B17" i="29"/>
  <c r="B16" i="29"/>
  <c r="B15" i="29"/>
  <c r="K18" i="28"/>
  <c r="B18" i="28"/>
  <c r="K17" i="28"/>
  <c r="B17" i="28"/>
  <c r="B16" i="28"/>
  <c r="B15" i="28"/>
  <c r="J8" i="30"/>
  <c r="J8" i="29"/>
  <c r="J8" i="28"/>
  <c r="J8" i="27"/>
  <c r="K18" i="27"/>
  <c r="B18" i="27"/>
  <c r="K17" i="27"/>
  <c r="B17" i="27"/>
  <c r="B16" i="27"/>
  <c r="B15" i="27"/>
  <c r="B3" i="27"/>
  <c r="B3" i="31"/>
  <c r="B3" i="8" l="1"/>
  <c r="B3" i="7"/>
  <c r="H7" i="8" l="1"/>
  <c r="H8" i="8" s="1"/>
  <c r="I7" i="30" l="1"/>
  <c r="I8" i="30" s="1"/>
  <c r="I7" i="29"/>
  <c r="I8" i="29" s="1"/>
  <c r="I7" i="27"/>
  <c r="I8" i="27" s="1"/>
  <c r="I7" i="28"/>
  <c r="I8" i="28" s="1"/>
  <c r="I7" i="31"/>
  <c r="I8" i="31" s="1"/>
  <c r="H7" i="7"/>
  <c r="H8" i="7" s="1"/>
  <c r="H7" i="31"/>
  <c r="H8" i="31" s="1"/>
  <c r="H7" i="29"/>
  <c r="H8" i="29" s="1"/>
  <c r="H7" i="30"/>
  <c r="H8" i="30" s="1"/>
  <c r="H7" i="27"/>
  <c r="H8" i="27" s="1"/>
  <c r="H7" i="28"/>
  <c r="H8" i="28" s="1"/>
  <c r="H7" i="13"/>
  <c r="B18" i="19" l="1"/>
  <c r="B17" i="19"/>
  <c r="B18" i="17"/>
  <c r="B17" i="17"/>
  <c r="B18" i="16"/>
  <c r="B17" i="16"/>
  <c r="B18" i="15"/>
  <c r="B17" i="15"/>
  <c r="B18" i="14"/>
  <c r="B17" i="14"/>
  <c r="B18" i="13"/>
  <c r="B17" i="13"/>
  <c r="B18" i="8"/>
  <c r="B17" i="8"/>
  <c r="B18" i="7"/>
  <c r="B17" i="7"/>
  <c r="K16" i="28" l="1"/>
  <c r="K16" i="31"/>
  <c r="K16" i="30"/>
  <c r="K16" i="29"/>
  <c r="K16" i="27"/>
  <c r="I7" i="14"/>
  <c r="I8" i="14" s="1"/>
  <c r="H7" i="14"/>
  <c r="H8" i="14" s="1"/>
  <c r="H8" i="13" l="1"/>
  <c r="I7" i="7"/>
  <c r="I8" i="7" s="1"/>
  <c r="I7" i="13"/>
  <c r="I8" i="13" s="1"/>
  <c r="I7" i="8"/>
  <c r="I8" i="8" s="1"/>
  <c r="D8" i="23" l="1"/>
  <c r="D31" i="23" s="1"/>
  <c r="B27" i="23"/>
  <c r="B31" i="23"/>
  <c r="B56" i="23"/>
  <c r="D40" i="23"/>
  <c r="D37" i="23"/>
  <c r="D56" i="23" s="1"/>
  <c r="D10" i="32" s="1"/>
  <c r="D10" i="23" l="1"/>
  <c r="D11" i="23" s="1"/>
  <c r="E25" i="23"/>
  <c r="E27" i="23" s="1"/>
  <c r="E7" i="32" s="1"/>
  <c r="D32" i="23"/>
  <c r="D27" i="23"/>
  <c r="D7" i="32" s="1"/>
  <c r="D25" i="23"/>
  <c r="D23" i="23"/>
  <c r="F23" i="23" s="1"/>
  <c r="D20" i="23"/>
  <c r="D18" i="23"/>
  <c r="D15" i="23"/>
  <c r="F15" i="23" s="1"/>
  <c r="D9" i="23"/>
  <c r="F25" i="23"/>
  <c r="D24" i="23"/>
  <c r="F24" i="23" s="1"/>
  <c r="D22" i="23"/>
  <c r="F22" i="23" s="1"/>
  <c r="D19" i="23"/>
  <c r="D38" i="23"/>
  <c r="E40" i="23" s="1"/>
  <c r="E56" i="23"/>
  <c r="E10" i="32" s="1"/>
  <c r="I10" i="32" s="1"/>
  <c r="D43" i="23"/>
  <c r="F43" i="23" s="1"/>
  <c r="D45" i="23"/>
  <c r="F45" i="23" s="1"/>
  <c r="D48" i="23"/>
  <c r="D51" i="23"/>
  <c r="F51" i="23" s="1"/>
  <c r="D53" i="23"/>
  <c r="F53" i="23" s="1"/>
  <c r="F54" i="23"/>
  <c r="D42" i="23"/>
  <c r="F42" i="23" s="1"/>
  <c r="D44" i="23"/>
  <c r="F44" i="23" s="1"/>
  <c r="D47" i="23"/>
  <c r="D49" i="23"/>
  <c r="D52" i="23"/>
  <c r="F52" i="23" s="1"/>
  <c r="D54" i="23"/>
  <c r="F7" i="27" l="1"/>
  <c r="F7" i="28"/>
  <c r="F7" i="29"/>
  <c r="F7" i="31"/>
  <c r="F7" i="30"/>
  <c r="I7" i="32"/>
  <c r="D13" i="23"/>
  <c r="F13" i="23" s="1"/>
  <c r="D14" i="23"/>
  <c r="F14" i="23" s="1"/>
  <c r="E11" i="23"/>
  <c r="E31" i="23" s="1"/>
  <c r="D16" i="23"/>
  <c r="F16" i="23" s="1"/>
  <c r="F19" i="23"/>
  <c r="F18" i="23"/>
  <c r="F20" i="23"/>
  <c r="F47" i="23"/>
  <c r="F48" i="23"/>
  <c r="F49" i="23"/>
  <c r="G31" i="23" l="1"/>
  <c r="H31" i="23" s="1"/>
  <c r="I31" i="23"/>
  <c r="L7" i="27"/>
  <c r="N7" i="27"/>
  <c r="L7" i="29"/>
  <c r="N7" i="29"/>
  <c r="L7" i="30"/>
  <c r="N7" i="30"/>
  <c r="L7" i="31"/>
  <c r="N7" i="31"/>
  <c r="L7" i="28"/>
  <c r="N7" i="28"/>
  <c r="F8" i="28"/>
  <c r="F8" i="29"/>
  <c r="F8" i="27"/>
  <c r="F8" i="31"/>
  <c r="F8" i="30"/>
  <c r="F27" i="23"/>
  <c r="F56" i="23"/>
  <c r="L8" i="30" l="1"/>
  <c r="L9" i="30" s="1"/>
  <c r="L14" i="30" s="1"/>
  <c r="N8" i="30"/>
  <c r="L8" i="28"/>
  <c r="L9" i="28" s="1"/>
  <c r="L11" i="28" s="1"/>
  <c r="N8" i="28"/>
  <c r="L8" i="31"/>
  <c r="L9" i="31" s="1"/>
  <c r="L14" i="31" s="1"/>
  <c r="N8" i="31"/>
  <c r="L8" i="29"/>
  <c r="L9" i="29" s="1"/>
  <c r="L14" i="29" s="1"/>
  <c r="N8" i="29"/>
  <c r="L8" i="27"/>
  <c r="L9" i="27" s="1"/>
  <c r="L14" i="27" s="1"/>
  <c r="N8" i="27"/>
  <c r="K18" i="19"/>
  <c r="K17" i="19"/>
  <c r="B16" i="19"/>
  <c r="B15" i="19"/>
  <c r="K18" i="17"/>
  <c r="K17" i="17"/>
  <c r="B16" i="17"/>
  <c r="B15" i="17"/>
  <c r="K18" i="16"/>
  <c r="K17" i="16"/>
  <c r="B16" i="16"/>
  <c r="B15" i="16"/>
  <c r="K18" i="15"/>
  <c r="K17" i="15"/>
  <c r="B16" i="15"/>
  <c r="B15" i="15"/>
  <c r="K18" i="14"/>
  <c r="K17" i="14"/>
  <c r="B16" i="14"/>
  <c r="B15" i="14"/>
  <c r="K18" i="13"/>
  <c r="K17" i="13"/>
  <c r="B16" i="13"/>
  <c r="B15" i="13"/>
  <c r="B16" i="8"/>
  <c r="B15" i="8"/>
  <c r="B3" i="13"/>
  <c r="B3" i="14" s="1"/>
  <c r="B3" i="16" s="1"/>
  <c r="B3" i="17" s="1"/>
  <c r="B3" i="19" s="1"/>
  <c r="B16" i="7"/>
  <c r="B15" i="7"/>
  <c r="K16" i="15"/>
  <c r="D20" i="5"/>
  <c r="E20" i="5" s="1"/>
  <c r="B19" i="5"/>
  <c r="B17" i="5"/>
  <c r="B16" i="5"/>
  <c r="B15" i="5"/>
  <c r="B14" i="5"/>
  <c r="B13" i="5"/>
  <c r="B8" i="5"/>
  <c r="B7" i="5"/>
  <c r="B6" i="5"/>
  <c r="F22" i="1"/>
  <c r="E22" i="1"/>
  <c r="E14" i="1"/>
  <c r="E13" i="1"/>
  <c r="G13" i="1" s="1"/>
  <c r="E12" i="1"/>
  <c r="E11" i="1"/>
  <c r="G11" i="1" s="1"/>
  <c r="L11" i="30" l="1"/>
  <c r="L11" i="27"/>
  <c r="L11" i="31"/>
  <c r="G22" i="1"/>
  <c r="L14" i="28"/>
  <c r="L11" i="29"/>
  <c r="G14" i="1"/>
  <c r="F7" i="17"/>
  <c r="N7" i="17" s="1"/>
  <c r="F7" i="16"/>
  <c r="N7" i="16" s="1"/>
  <c r="F7" i="15"/>
  <c r="N7" i="15" s="1"/>
  <c r="F7" i="19"/>
  <c r="N7" i="19" s="1"/>
  <c r="F7" i="8"/>
  <c r="N7" i="8" s="1"/>
  <c r="F7" i="13"/>
  <c r="N7" i="13" s="1"/>
  <c r="F7" i="7"/>
  <c r="N7" i="7" s="1"/>
  <c r="F7" i="14"/>
  <c r="N7" i="14" s="1"/>
  <c r="F8" i="17"/>
  <c r="N8" i="17" s="1"/>
  <c r="F8" i="16"/>
  <c r="N8" i="16" s="1"/>
  <c r="F8" i="15"/>
  <c r="N8" i="15" s="1"/>
  <c r="D8" i="8"/>
  <c r="F8" i="8" s="1"/>
  <c r="N8" i="8" s="1"/>
  <c r="F8" i="14"/>
  <c r="N8" i="14" s="1"/>
  <c r="F8" i="7"/>
  <c r="N8" i="7" s="1"/>
  <c r="F8" i="19"/>
  <c r="N8" i="19" s="1"/>
  <c r="G12" i="1"/>
  <c r="F8" i="13"/>
  <c r="N8" i="13" s="1"/>
  <c r="J8" i="15"/>
  <c r="J8" i="19"/>
  <c r="J8" i="14"/>
  <c r="J8" i="13"/>
  <c r="J8" i="17"/>
  <c r="J8" i="16"/>
  <c r="J8" i="8"/>
  <c r="J8" i="7"/>
  <c r="K16" i="7"/>
  <c r="B3" i="15"/>
  <c r="K16" i="19"/>
  <c r="K16" i="14"/>
  <c r="K16" i="13"/>
  <c r="K16" i="8"/>
  <c r="K16" i="17"/>
  <c r="K16" i="16"/>
  <c r="I7" i="16" l="1"/>
  <c r="I8" i="16" s="1"/>
  <c r="I7" i="15"/>
  <c r="I8" i="15" s="1"/>
  <c r="I7" i="19"/>
  <c r="I8" i="19" s="1"/>
  <c r="I9" i="6"/>
  <c r="I7" i="17"/>
  <c r="I8" i="17" s="1"/>
  <c r="H7" i="17" l="1"/>
  <c r="H8" i="17" s="1"/>
  <c r="H7" i="15"/>
  <c r="H8" i="15" s="1"/>
  <c r="H7" i="16"/>
  <c r="H8" i="16" s="1"/>
  <c r="H7" i="19"/>
  <c r="H8" i="19" s="1"/>
  <c r="L8" i="16" l="1"/>
  <c r="L8" i="15"/>
  <c r="L8" i="19"/>
  <c r="L8" i="14"/>
  <c r="L8" i="13"/>
  <c r="L8" i="7"/>
  <c r="L8" i="17"/>
  <c r="L8" i="8"/>
  <c r="K9" i="6"/>
  <c r="L7" i="16"/>
  <c r="L7" i="15"/>
  <c r="L7" i="19"/>
  <c r="L7" i="14"/>
  <c r="L7" i="13"/>
  <c r="L7" i="17"/>
  <c r="L7" i="7"/>
  <c r="L7" i="8"/>
  <c r="L9" i="7" l="1"/>
  <c r="L9" i="17"/>
  <c r="L14" i="17" s="1"/>
  <c r="L9" i="15"/>
  <c r="L14" i="15" s="1"/>
  <c r="L9" i="13"/>
  <c r="K7" i="6"/>
  <c r="L9" i="8"/>
  <c r="L9" i="14"/>
  <c r="L9" i="19"/>
  <c r="L9" i="16"/>
  <c r="L14" i="7" l="1"/>
  <c r="L11" i="17"/>
  <c r="L11" i="7"/>
  <c r="L11" i="15"/>
  <c r="L14" i="13"/>
  <c r="L11" i="13"/>
  <c r="K10" i="6"/>
  <c r="L14" i="8"/>
  <c r="L11" i="8"/>
  <c r="L14" i="14"/>
  <c r="L11" i="14"/>
  <c r="L11" i="16"/>
  <c r="L14" i="16"/>
  <c r="L14" i="19"/>
  <c r="L11" i="19"/>
  <c r="K12" i="6" l="1"/>
  <c r="K14" i="6"/>
  <c r="D11" i="1" l="1"/>
  <c r="I11" i="1"/>
  <c r="D12" i="1"/>
  <c r="I12" i="1" s="1"/>
  <c r="D13" i="1"/>
  <c r="I13" i="1" s="1"/>
  <c r="D14" i="1"/>
  <c r="I14" i="1" s="1"/>
  <c r="D22" i="1"/>
  <c r="I22" i="1" s="1"/>
  <c r="I23" i="1" s="1"/>
  <c r="I15" i="1" l="1"/>
  <c r="I16" i="1" s="1"/>
  <c r="I17" i="1" s="1"/>
  <c r="I24" i="1"/>
  <c r="I25" i="1" s="1"/>
  <c r="I28" i="1" l="1"/>
  <c r="I30" i="1" s="1"/>
  <c r="K12" i="7" l="1"/>
  <c r="L12" i="7" s="1"/>
  <c r="L15" i="7" s="1"/>
  <c r="K12" i="14" l="1"/>
  <c r="L12" i="14" s="1"/>
  <c r="L15" i="14" s="1"/>
  <c r="L17" i="14" s="1"/>
  <c r="K12" i="28"/>
  <c r="L12" i="28" s="1"/>
  <c r="L15" i="28" s="1"/>
  <c r="L16" i="28" s="1"/>
  <c r="L18" i="28" s="1"/>
  <c r="K12" i="30"/>
  <c r="L12" i="30" s="1"/>
  <c r="L15" i="30" s="1"/>
  <c r="L16" i="30" s="1"/>
  <c r="L18" i="30" s="1"/>
  <c r="K12" i="27"/>
  <c r="L12" i="27" s="1"/>
  <c r="L15" i="27" s="1"/>
  <c r="L16" i="27" s="1"/>
  <c r="L18" i="27" s="1"/>
  <c r="K12" i="31"/>
  <c r="L12" i="31" s="1"/>
  <c r="L15" i="31" s="1"/>
  <c r="L16" i="31" s="1"/>
  <c r="L18" i="31" s="1"/>
  <c r="K12" i="16"/>
  <c r="L12" i="16" s="1"/>
  <c r="L15" i="16" s="1"/>
  <c r="L16" i="16" s="1"/>
  <c r="L18" i="16" s="1"/>
  <c r="K12" i="29"/>
  <c r="L12" i="29" s="1"/>
  <c r="L15" i="29" s="1"/>
  <c r="L17" i="29" s="1"/>
  <c r="K12" i="19"/>
  <c r="L12" i="19" s="1"/>
  <c r="L15" i="19" s="1"/>
  <c r="L17" i="19" s="1"/>
  <c r="K12" i="8"/>
  <c r="L12" i="8" s="1"/>
  <c r="L15" i="8" s="1"/>
  <c r="L16" i="8" s="1"/>
  <c r="L18" i="8" s="1"/>
  <c r="K12" i="15"/>
  <c r="L12" i="15" s="1"/>
  <c r="L15" i="15" s="1"/>
  <c r="L17" i="15" s="1"/>
  <c r="K12" i="17"/>
  <c r="L12" i="17" s="1"/>
  <c r="L15" i="17" s="1"/>
  <c r="L16" i="17" s="1"/>
  <c r="L18" i="17" s="1"/>
  <c r="J13" i="6"/>
  <c r="K13" i="6" s="1"/>
  <c r="K15" i="6" s="1"/>
  <c r="K17" i="6" s="1"/>
  <c r="K12" i="13"/>
  <c r="L12" i="13" s="1"/>
  <c r="L15" i="13" s="1"/>
  <c r="L16" i="13" s="1"/>
  <c r="L18" i="13" s="1"/>
  <c r="G15" i="32"/>
  <c r="L17" i="7"/>
  <c r="L16" i="7"/>
  <c r="L18" i="7" s="1"/>
  <c r="L17" i="31" l="1"/>
  <c r="L19" i="31" s="1"/>
  <c r="L16" i="14"/>
  <c r="L18" i="14" s="1"/>
  <c r="L17" i="28"/>
  <c r="L19" i="28" s="1"/>
  <c r="L20" i="28" s="1"/>
  <c r="D10" i="5" s="1"/>
  <c r="L17" i="17"/>
  <c r="L19" i="17" s="1"/>
  <c r="L20" i="17" s="1"/>
  <c r="D17" i="5" s="1"/>
  <c r="L16" i="19"/>
  <c r="L18" i="19" s="1"/>
  <c r="L19" i="19" s="1"/>
  <c r="L17" i="27"/>
  <c r="L19" i="27" s="1"/>
  <c r="L20" i="27" s="1"/>
  <c r="D9" i="5" s="1"/>
  <c r="L17" i="30"/>
  <c r="L19" i="30" s="1"/>
  <c r="C12" i="5" s="1"/>
  <c r="K16" i="6"/>
  <c r="K18" i="6" s="1"/>
  <c r="K19" i="6" s="1"/>
  <c r="L16" i="29"/>
  <c r="L18" i="29" s="1"/>
  <c r="L19" i="29" s="1"/>
  <c r="L16" i="15"/>
  <c r="L18" i="15" s="1"/>
  <c r="L19" i="15" s="1"/>
  <c r="L17" i="13"/>
  <c r="L19" i="13" s="1"/>
  <c r="C13" i="5" s="1"/>
  <c r="L17" i="16"/>
  <c r="L19" i="16" s="1"/>
  <c r="L20" i="16" s="1"/>
  <c r="D16" i="5" s="1"/>
  <c r="L17" i="8"/>
  <c r="L19" i="8" s="1"/>
  <c r="L19" i="14"/>
  <c r="L19" i="7"/>
  <c r="C10" i="5" l="1"/>
  <c r="L20" i="30"/>
  <c r="L21" i="30" s="1"/>
  <c r="E12" i="5" s="1"/>
  <c r="C9" i="5"/>
  <c r="C17" i="5"/>
  <c r="L20" i="13"/>
  <c r="L21" i="17"/>
  <c r="E17" i="5" s="1"/>
  <c r="C16" i="5"/>
  <c r="L21" i="16"/>
  <c r="E16" i="5" s="1"/>
  <c r="C7" i="5"/>
  <c r="L20" i="7"/>
  <c r="D7" i="5" s="1"/>
  <c r="C18" i="5"/>
  <c r="L20" i="31"/>
  <c r="D18" i="5" s="1"/>
  <c r="L21" i="28"/>
  <c r="E10" i="5" s="1"/>
  <c r="L21" i="27"/>
  <c r="E9" i="5" s="1"/>
  <c r="C19" i="5"/>
  <c r="L20" i="19"/>
  <c r="D19" i="5" s="1"/>
  <c r="L20" i="8"/>
  <c r="D8" i="5" s="1"/>
  <c r="C8" i="5"/>
  <c r="C15" i="5"/>
  <c r="L20" i="15"/>
  <c r="D15" i="5" s="1"/>
  <c r="C6" i="5"/>
  <c r="K20" i="6"/>
  <c r="D6" i="5" s="1"/>
  <c r="C11" i="5"/>
  <c r="L20" i="29"/>
  <c r="C14" i="5"/>
  <c r="L20" i="14"/>
  <c r="D14" i="5" s="1"/>
  <c r="L21" i="15" l="1"/>
  <c r="E15" i="5" s="1"/>
  <c r="D13" i="5"/>
  <c r="L21" i="13"/>
  <c r="E13" i="5" s="1"/>
  <c r="C21" i="5"/>
  <c r="L21" i="14"/>
  <c r="E14" i="5" s="1"/>
  <c r="K21" i="6"/>
  <c r="E6" i="5" s="1"/>
  <c r="L21" i="7"/>
  <c r="E7" i="5" s="1"/>
  <c r="D12" i="5"/>
  <c r="D11" i="5"/>
  <c r="L21" i="29"/>
  <c r="E11" i="5" s="1"/>
  <c r="L21" i="8"/>
  <c r="E8" i="5" s="1"/>
  <c r="L21" i="19"/>
  <c r="E19" i="5" s="1"/>
  <c r="L21" i="31"/>
  <c r="E18" i="5" s="1"/>
  <c r="D21" i="5" l="1"/>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C9" authorId="0" shapeId="0" xr:uid="{00000000-0006-0000-0100-000001000000}">
      <text>
        <r>
          <rPr>
            <b/>
            <sz val="9"/>
            <color indexed="81"/>
            <rFont val="Tahoma"/>
            <family val="2"/>
          </rPr>
          <t>Carlos Bladimir Quintero Marin:</t>
        </r>
        <r>
          <rPr>
            <sz val="9"/>
            <color indexed="81"/>
            <rFont val="Tahoma"/>
            <family val="2"/>
          </rPr>
          <t xml:space="preserve">
Iingrese la fecha estimada de inicio del contrato</t>
        </r>
      </text>
    </comment>
    <comment ref="D9" authorId="0" shapeId="0" xr:uid="{00000000-0006-0000-0100-000002000000}">
      <text>
        <r>
          <rPr>
            <b/>
            <sz val="9"/>
            <color indexed="81"/>
            <rFont val="Tahoma"/>
            <family val="2"/>
          </rPr>
          <t>Carlos Bladimir Quintero Marin:</t>
        </r>
        <r>
          <rPr>
            <sz val="9"/>
            <color indexed="81"/>
            <rFont val="Tahoma"/>
            <family val="2"/>
          </rPr>
          <t xml:space="preserve">
Ingrese la fecha estimada de terminación de contrato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C00-000005000000}">
      <text>
        <r>
          <rPr>
            <b/>
            <sz val="9"/>
            <color indexed="81"/>
            <rFont val="Tahoma"/>
            <family val="2"/>
          </rPr>
          <t>Carlos Bladimir Quintero Marin:</t>
        </r>
        <r>
          <rPr>
            <sz val="9"/>
            <color indexed="81"/>
            <rFont val="Tahoma"/>
            <family val="2"/>
          </rPr>
          <t xml:space="preserve">
COSTO DIRECTO</t>
        </r>
      </text>
    </comment>
    <comment ref="L10" authorId="0" shapeId="0" xr:uid="{00000000-0006-0000-0C00-000006000000}">
      <text>
        <r>
          <rPr>
            <b/>
            <sz val="9"/>
            <color indexed="81"/>
            <rFont val="Tahoma"/>
            <family val="2"/>
          </rPr>
          <t>Carlos Bladimir Quintero Marin:</t>
        </r>
        <r>
          <rPr>
            <sz val="9"/>
            <color indexed="81"/>
            <rFont val="Tahoma"/>
            <family val="2"/>
          </rPr>
          <t xml:space="preserve">
$400.000 LLEVADA EL PRIMER DÍA
$15.000 POR RECORRIDO INTERNO PARA LLEGAR AL PUEBLO EL DÍA INTERMEDIO
$400.000 RECOGIDA</t>
        </r>
      </text>
    </comment>
    <comment ref="L11" authorId="0" shapeId="0" xr:uid="{00000000-0006-0000-0C00-000007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C00-000008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C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D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0D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D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D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E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0E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E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E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F00-000005000000}">
      <text>
        <r>
          <rPr>
            <b/>
            <sz val="9"/>
            <color indexed="81"/>
            <rFont val="Tahoma"/>
            <family val="2"/>
          </rPr>
          <t>Carlos Bladimir Quintero Marin:</t>
        </r>
        <r>
          <rPr>
            <sz val="9"/>
            <color indexed="81"/>
            <rFont val="Tahoma"/>
            <family val="2"/>
          </rPr>
          <t xml:space="preserve">
COSTO DIRECTO</t>
        </r>
      </text>
    </comment>
    <comment ref="L10" authorId="0" shapeId="0" xr:uid="{00000000-0006-0000-0F00-000006000000}">
      <text>
        <r>
          <rPr>
            <b/>
            <sz val="9"/>
            <color indexed="81"/>
            <rFont val="Tahoma"/>
            <family val="2"/>
          </rPr>
          <t>Carlos Bladimir Quintero Marin:</t>
        </r>
        <r>
          <rPr>
            <sz val="9"/>
            <color indexed="81"/>
            <rFont val="Tahoma"/>
            <family val="2"/>
          </rPr>
          <t xml:space="preserve">
$450.000 LLEVADA Y RECOGIDA
</t>
        </r>
      </text>
    </comment>
    <comment ref="L11" authorId="0" shapeId="0" xr:uid="{00000000-0006-0000-0F00-000007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F00-000008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F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1000-000005000000}">
      <text>
        <r>
          <rPr>
            <b/>
            <sz val="9"/>
            <color indexed="81"/>
            <rFont val="Tahoma"/>
            <family val="2"/>
          </rPr>
          <t>Carlos Bladimir Quintero Marin:</t>
        </r>
        <r>
          <rPr>
            <sz val="9"/>
            <color indexed="81"/>
            <rFont val="Tahoma"/>
            <family val="2"/>
          </rPr>
          <t xml:space="preserve">
COSTO DIRECTO</t>
        </r>
      </text>
    </comment>
    <comment ref="L10" authorId="0" shapeId="0" xr:uid="{00000000-0006-0000-1000-000006000000}">
      <text>
        <r>
          <rPr>
            <b/>
            <sz val="9"/>
            <color indexed="81"/>
            <rFont val="Tahoma"/>
            <family val="2"/>
          </rPr>
          <t>Carlos Bladimir Quintero Marin:</t>
        </r>
        <r>
          <rPr>
            <sz val="9"/>
            <color indexed="81"/>
            <rFont val="Tahoma"/>
            <family val="2"/>
          </rPr>
          <t xml:space="preserve">
$450.000 LLEVADA Y TRAIDA </t>
        </r>
      </text>
    </comment>
    <comment ref="L11" authorId="0" shapeId="0" xr:uid="{00000000-0006-0000-1000-000007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1000-000008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10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11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11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11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11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12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12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12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12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13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13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13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13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14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14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14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14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D7" authorId="0" shapeId="0" xr:uid="{00000000-0006-0000-0300-000001000000}">
      <text>
        <r>
          <rPr>
            <b/>
            <sz val="8"/>
            <color indexed="81"/>
            <rFont val="Tahoma"/>
            <family val="2"/>
          </rPr>
          <t>Ingresar salario minimo vigente del año en curso.</t>
        </r>
      </text>
    </comment>
    <comment ref="D38" authorId="0" shapeId="0" xr:uid="{00000000-0006-0000-0300-000002000000}">
      <text>
        <r>
          <rPr>
            <b/>
            <sz val="8"/>
            <color indexed="81"/>
            <rFont val="Tahoma"/>
            <family val="2"/>
          </rPr>
          <t>Ingresar salario minimo vigente del año en curso.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Liumara</author>
    <author>ssttoo3</author>
  </authors>
  <commentList>
    <comment ref="H12" authorId="0" shapeId="0" xr:uid="{00000000-0006-0000-0500-000004000000}">
      <text>
        <r>
          <rPr>
            <b/>
            <sz val="9"/>
            <color indexed="81"/>
            <rFont val="Tahoma"/>
            <family val="2"/>
          </rPr>
          <t>Liumara:</t>
        </r>
        <r>
          <rPr>
            <sz val="9"/>
            <color indexed="81"/>
            <rFont val="Tahoma"/>
            <family val="2"/>
          </rPr>
          <t xml:space="preserve">
insertar valores de costos totales
</t>
        </r>
      </text>
    </comment>
    <comment ref="I12" authorId="1" shapeId="0" xr:uid="{00000000-0006-0000-0500-000005000000}">
      <text>
        <r>
          <rPr>
            <sz val="9"/>
            <color indexed="81"/>
            <rFont val="Swis721 LtCn BT"/>
            <family val="2"/>
          </rPr>
          <t>Ingresar valor total de los costos directos.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tc={1891DB78-0498-4522-924A-E62E06F29354}</author>
    <author>USUARIO</author>
  </authors>
  <commentList>
    <comment ref="B20" authorId="0" shapeId="0" xr:uid="{1891DB78-0498-4522-924A-E62E06F2935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deja este valor en la propuesta?</t>
      </text>
    </comment>
    <comment ref="E20" authorId="1" shapeId="0" xr:uid="{00000000-0006-0000-0600-000001000000}">
      <text>
        <r>
          <rPr>
            <b/>
            <sz val="9"/>
            <color indexed="81"/>
            <rFont val="Tahoma"/>
            <family val="2"/>
          </rPr>
          <t>Carlos Bladimir Quintero Marin:</t>
        </r>
        <r>
          <rPr>
            <sz val="9"/>
            <color indexed="81"/>
            <rFont val="Tahoma"/>
            <family val="2"/>
          </rPr>
          <t xml:space="preserve">
Ya tiene el recargo de la Utilidad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I7" authorId="0" shapeId="0" xr:uid="{00000000-0006-0000-0700-000002000000}">
      <text>
        <r>
          <rPr>
            <b/>
            <sz val="9"/>
            <color indexed="81"/>
            <rFont val="Tahoma"/>
            <family val="2"/>
          </rPr>
          <t>Carlos Bladimir Quintero Marin:</t>
        </r>
        <r>
          <rPr>
            <sz val="9"/>
            <color indexed="81"/>
            <rFont val="Tahoma"/>
            <family val="2"/>
          </rPr>
          <t xml:space="preserve">
Martillo, almadana de 4Lb, Muela, sincel, juego de destornilladores, paluztre, Laves de tubo de 8", de 12", de 14", de 16" y 32", hombresolo, corta tubo, pala pica, barra, pipeta de gas, boquilla de pipeta de gas, llave de expansión de 15", pulidora, taladro percutor, corta ceramica, Juego de copa para push Docol, palustre</t>
        </r>
      </text>
    </comment>
    <comment ref="I8" authorId="0" shapeId="0" xr:uid="{00000000-0006-0000-0700-000004000000}">
      <text>
        <r>
          <rPr>
            <b/>
            <sz val="9"/>
            <color indexed="81"/>
            <rFont val="Tahoma"/>
            <family val="2"/>
          </rPr>
          <t>Carlos Bladimir Quintero Marin:</t>
        </r>
        <r>
          <rPr>
            <sz val="9"/>
            <color indexed="81"/>
            <rFont val="Tahoma"/>
            <family val="2"/>
          </rPr>
          <t xml:space="preserve">
Martillo, almadana de 4Lb, Muela, sincel, juego de destornilladores, paluztre, Laves de tubo de 8", de 12", de 14", de 16" y 32", hombresolo, corta tubo, pala pica, barra, pipeta de gas, boquilla de pipeta de gas, llave de expansión de 15", pulidora, taladro percutor, corta ceramica, Juego de copa para push Docol, palustre</t>
        </r>
      </text>
    </comment>
    <comment ref="K10" authorId="0" shapeId="0" xr:uid="{00000000-0006-0000-0700-000006000000}">
      <text>
        <r>
          <rPr>
            <b/>
            <sz val="9"/>
            <color indexed="81"/>
            <rFont val="Tahoma"/>
            <family val="2"/>
          </rPr>
          <t>Carlos Bladimir Quintero Marin:</t>
        </r>
        <r>
          <rPr>
            <sz val="9"/>
            <color indexed="81"/>
            <rFont val="Tahoma"/>
            <family val="2"/>
          </rPr>
          <t xml:space="preserve">
COSTO DIRECTO</t>
        </r>
      </text>
    </comment>
    <comment ref="K11" authorId="0" shapeId="0" xr:uid="{00000000-0006-0000-0700-000007000000}">
      <text>
        <r>
          <rPr>
            <b/>
            <sz val="9"/>
            <color indexed="81"/>
            <rFont val="Tahoma"/>
            <family val="2"/>
          </rPr>
          <t>Carlos Bladimir Quintero Marin:</t>
        </r>
        <r>
          <rPr>
            <sz val="9"/>
            <color indexed="81"/>
            <rFont val="Tahoma"/>
            <family val="2"/>
          </rPr>
          <t xml:space="preserve">
Se alquila un carro para repartir el personal por las diferentes sedes dentro del Área Metropolitana, durante 24 días hábiles</t>
        </r>
      </text>
    </comment>
    <comment ref="K12" authorId="0" shapeId="0" xr:uid="{00000000-0006-0000-0700-000008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K13" authorId="0" shapeId="0" xr:uid="{00000000-0006-0000-0700-000009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K14" authorId="0" shapeId="0" xr:uid="{00000000-0006-0000-07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800-000005000000}">
      <text>
        <r>
          <rPr>
            <b/>
            <sz val="9"/>
            <color indexed="81"/>
            <rFont val="Tahoma"/>
            <family val="2"/>
          </rPr>
          <t>Carlos Bladimir Quintero Marin:</t>
        </r>
        <r>
          <rPr>
            <sz val="9"/>
            <color indexed="81"/>
            <rFont val="Tahoma"/>
            <family val="2"/>
          </rPr>
          <t xml:space="preserve">
COSTO DIRECTO</t>
        </r>
      </text>
    </comment>
    <comment ref="L10" authorId="0" shapeId="0" xr:uid="{00000000-0006-0000-0800-000006000000}">
      <text>
        <r>
          <rPr>
            <b/>
            <sz val="9"/>
            <color indexed="81"/>
            <rFont val="Tahoma"/>
            <family val="2"/>
          </rPr>
          <t>Carlos Bladimir Quintero Marin:</t>
        </r>
        <r>
          <rPr>
            <sz val="9"/>
            <color indexed="81"/>
            <rFont val="Tahoma"/>
            <family val="2"/>
          </rPr>
          <t xml:space="preserve">
$160.000x2 LLEVADA Y TRAIDA DE PERSONAL Y MATERIAL
$7.000*5 TRANSPORTE INTERNO</t>
        </r>
      </text>
    </comment>
    <comment ref="L11" authorId="0" shapeId="0" xr:uid="{00000000-0006-0000-0800-000007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800-000008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8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J7" authorId="0" shapeId="0" xr:uid="{00000000-0006-0000-0900-000003000000}">
      <text>
        <r>
          <rPr>
            <b/>
            <sz val="9"/>
            <color indexed="81"/>
            <rFont val="Tahoma"/>
            <family val="2"/>
          </rPr>
          <t>Carlos Bladimir Quintero Marin:</t>
        </r>
        <r>
          <rPr>
            <sz val="9"/>
            <color indexed="81"/>
            <rFont val="Tahoma"/>
            <family val="2"/>
          </rPr>
          <t xml:space="preserve">
Tres comidas a $13.000 c/u; hidratación $5.000; hotel $25000*(d-1)/d; transporte interno $6.000</t>
        </r>
      </text>
    </comment>
    <comment ref="L9" authorId="0" shapeId="0" xr:uid="{00000000-0006-0000-09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09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9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9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A00-000005000000}">
      <text>
        <r>
          <rPr>
            <b/>
            <sz val="9"/>
            <color indexed="81"/>
            <rFont val="Tahoma"/>
            <family val="2"/>
          </rPr>
          <t>Carlos Bladimir Quintero Marin:</t>
        </r>
        <r>
          <rPr>
            <sz val="9"/>
            <color indexed="81"/>
            <rFont val="Tahoma"/>
            <family val="2"/>
          </rPr>
          <t xml:space="preserve">
COSTO DIRECTO</t>
        </r>
      </text>
    </comment>
    <comment ref="L10" authorId="0" shapeId="0" xr:uid="{00000000-0006-0000-0A00-000006000000}">
      <text>
        <r>
          <rPr>
            <b/>
            <sz val="9"/>
            <color indexed="81"/>
            <rFont val="Tahoma"/>
            <family val="2"/>
          </rPr>
          <t>Carlos Bladimir Quintero Marin:</t>
        </r>
        <r>
          <rPr>
            <sz val="9"/>
            <color indexed="81"/>
            <rFont val="Tahoma"/>
            <family val="2"/>
          </rPr>
          <t xml:space="preserve">
$400.000 LLEVADA DE PERSONAL CON MATERIAL Y HERRAMIENTA
$400.000 TRAIDA</t>
        </r>
      </text>
    </comment>
    <comment ref="L11" authorId="0" shapeId="0" xr:uid="{00000000-0006-0000-0A00-000007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A00-000008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A00-00000A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Carlos Bladimir Quintero Marin</author>
  </authors>
  <commentList>
    <comment ref="L9" authorId="0" shapeId="0" xr:uid="{00000000-0006-0000-0B00-000005000000}">
      <text>
        <r>
          <rPr>
            <b/>
            <sz val="9"/>
            <color indexed="81"/>
            <rFont val="Tahoma"/>
            <family val="2"/>
          </rPr>
          <t>Carlos Bladimir Quintero Marin:</t>
        </r>
        <r>
          <rPr>
            <sz val="9"/>
            <color indexed="81"/>
            <rFont val="Tahoma"/>
            <family val="2"/>
          </rPr>
          <t xml:space="preserve">
COSTO DIRECTO</t>
        </r>
      </text>
    </comment>
    <comment ref="L11" authorId="0" shapeId="0" xr:uid="{00000000-0006-0000-0B00-000006000000}">
      <text>
        <r>
          <rPr>
            <b/>
            <sz val="9"/>
            <color indexed="81"/>
            <rFont val="Tahoma"/>
            <family val="2"/>
          </rPr>
          <t>Carlos Bladimir Quintero Marin:</t>
        </r>
        <r>
          <rPr>
            <sz val="9"/>
            <color indexed="81"/>
            <rFont val="Tahoma"/>
            <family val="2"/>
          </rPr>
          <t xml:space="preserve">
Sumatoria de la mano de obra y del transporte. Solo se aplica Administración a esta sumatoria y se aplica Imprevistos y Utilidad solamente al costo directo que es la mano de obra</t>
        </r>
      </text>
    </comment>
    <comment ref="L12" authorId="0" shapeId="0" xr:uid="{00000000-0006-0000-0B00-000007000000}">
      <text>
        <r>
          <rPr>
            <b/>
            <sz val="9"/>
            <color indexed="81"/>
            <rFont val="Tahoma"/>
            <family val="2"/>
          </rPr>
          <t>Carlos Bladimir Quintero Marin:</t>
        </r>
        <r>
          <rPr>
            <sz val="9"/>
            <color indexed="81"/>
            <rFont val="Tahoma"/>
            <family val="2"/>
          </rPr>
          <t xml:space="preserve">
Se aplica Administración a la sumatoria de la mano de obra (costo directo) y al transporte</t>
        </r>
      </text>
    </comment>
    <comment ref="L14" authorId="0" shapeId="0" xr:uid="{00000000-0006-0000-0B00-000009000000}">
      <text>
        <r>
          <rPr>
            <b/>
            <sz val="9"/>
            <color indexed="81"/>
            <rFont val="Tahoma"/>
            <family val="2"/>
          </rPr>
          <t>Carlos Bladimir Quintero Marin:</t>
        </r>
        <r>
          <rPr>
            <sz val="9"/>
            <color indexed="81"/>
            <rFont val="Tahoma"/>
            <family val="2"/>
          </rPr>
          <t xml:space="preserve">
Utilidad se le aplica solo al costo basico de personal y no al transporte</t>
        </r>
      </text>
    </comment>
  </commentList>
</comments>
</file>

<file path=xl/sharedStrings.xml><?xml version="1.0" encoding="utf-8"?>
<sst xmlns="http://schemas.openxmlformats.org/spreadsheetml/2006/main" count="757" uniqueCount="208">
  <si>
    <t>COTIZACIÓN SEGURO DE CUMPLIMIENTO ESTATAL</t>
  </si>
  <si>
    <t>TOMADOR / AFIANZADO</t>
  </si>
  <si>
    <t>ASEGURADO / BENEFICIARIO</t>
  </si>
  <si>
    <t>UNIVERSIDAD DE ANTIOQUIA</t>
  </si>
  <si>
    <t>VALOR DEL CONTRATO</t>
  </si>
  <si>
    <t>FECHAS INICIO / FIN (APROXIMADOS)</t>
  </si>
  <si>
    <t>GARANTÍAS</t>
  </si>
  <si>
    <t>%</t>
  </si>
  <si>
    <t xml:space="preserve">VALOR ASEGURADO </t>
  </si>
  <si>
    <t>DESDE</t>
  </si>
  <si>
    <t>HASTA</t>
  </si>
  <si>
    <t># DÍAS</t>
  </si>
  <si>
    <t>TASA %</t>
  </si>
  <si>
    <t>PRIMA</t>
  </si>
  <si>
    <t>CUMPLIMIENTO: El valor de esta garantía no podrá ser inferior al 15% del monto total del contrato y la vigencia será igual a su duración y cuatro (4) meses más</t>
  </si>
  <si>
    <t>PAGO DE SALARIOS Y PRESTACIONES SOCIALES: El valor de esta garantía no podrá ser inferior al 10% del monto total del contrato y la vigencia será igual a su duración y tres (3) años más</t>
  </si>
  <si>
    <t>CALIDAD DEL SERVICIO: El valor de esta garantía no podrá ser inferior al 15% del monto total del contrato y la vigencia será igual a su duración y cuatro (4) meses más</t>
  </si>
  <si>
    <t>AMPARO DE PROVISIÓN DE REPUESTOS  ACCESORIOS: El valor de esta garantía no podrá ser inferior al 20% del valor total del contrato y su vigencia no podrá ser inferior a tres (3) años contados a partir de la recepción de los bienes o equipos</t>
  </si>
  <si>
    <t>SUBTOTAL</t>
  </si>
  <si>
    <t>IVA</t>
  </si>
  <si>
    <t>TOTAL</t>
  </si>
  <si>
    <t>SEGURO DE RESPONSABILIDAD CIVIL EXTRACONTRACTUAL</t>
  </si>
  <si>
    <t>RESPONSABILIDAD CIVIL EXTRACONTRACTUAL (RCE): Esta garantía no podrá ser inferior al 20% del valor total del contrato y su vigencia deberá ser igual a la duración del mismo</t>
  </si>
  <si>
    <t>Valor total de las pólizas</t>
  </si>
  <si>
    <t>BASE</t>
  </si>
  <si>
    <t>FACTOR</t>
  </si>
  <si>
    <t>VALOR</t>
  </si>
  <si>
    <t>SALARIO MENSUAL</t>
  </si>
  <si>
    <t>SALARIO ANUAL</t>
  </si>
  <si>
    <t>SUBSIDIO TRANSPORTE  ANUAL</t>
  </si>
  <si>
    <t>PRESTACIONES</t>
  </si>
  <si>
    <t>SEGURIDAD SOCIAL</t>
  </si>
  <si>
    <t>PENSIONES ANUAL</t>
  </si>
  <si>
    <t>MEDICINA FAMILIAR</t>
  </si>
  <si>
    <t>RIESGOS PROFESIONALES</t>
  </si>
  <si>
    <t>OTROS APORTES</t>
  </si>
  <si>
    <t>I.C.B.F</t>
  </si>
  <si>
    <t>SENA</t>
  </si>
  <si>
    <t>SUBSIDIO FAMILIAR</t>
  </si>
  <si>
    <t>VALOR TOTAL</t>
  </si>
  <si>
    <t>ÍTEM</t>
  </si>
  <si>
    <t>OBSERVACIONES:</t>
  </si>
  <si>
    <t>NOMBRE REPRESENTANTE LEGAL</t>
  </si>
  <si>
    <t>NOMBRE EMPRESA</t>
  </si>
  <si>
    <t>FORMATOS PARA LA PRESENTACION DE LA PROPUESTA ECONOMICA</t>
  </si>
  <si>
    <t xml:space="preserve">CONCEPTO </t>
  </si>
  <si>
    <t>VALOR TOTAL DE LA PROPUESTA INCLUIDO IVA</t>
  </si>
  <si>
    <t>FORMATOS PARA LA PRESENTACIÓN DE LA PROPUESTA ECONÓMICA</t>
  </si>
  <si>
    <t>PERFIL DEL CARGO</t>
  </si>
  <si>
    <t>CANT PERS</t>
  </si>
  <si>
    <t>FACTOR PRESTACIONAL (%)</t>
  </si>
  <si>
    <t>EQUIPOS DE COMUNICACIÓN (DÍA)</t>
  </si>
  <si>
    <t>ELEMENTOS DE SEGURIDAD PERSONAL (DÍA)</t>
  </si>
  <si>
    <t>HERRAMIENTA GENERAL Y ESPECIAL (DÍA)</t>
  </si>
  <si>
    <t>DÍAS DE TRABAJO AL MES</t>
  </si>
  <si>
    <t>SUBTOTAL COSTOS BÁSICOS DEL PERSONAL/MES</t>
  </si>
  <si>
    <t>COSTOS DE TRANSPORTE ENTRE LAS SEDES DEL ÁREA METROPOLITANA</t>
  </si>
  <si>
    <t>SUBTOTAL COSTO DIRECTO DE MANO DE OBRA Y TRANSPORTE</t>
  </si>
  <si>
    <t>ADMINISTRACIÓN POR MANO DE OBRA Y TRANSPORTE</t>
  </si>
  <si>
    <t>UTILIDAD POR MANO DE OBRA</t>
  </si>
  <si>
    <t>TOTAL CONTRATO</t>
  </si>
  <si>
    <t>5. Se deben revisar y verificar todas las formulas y operaciones. En todo caso será responsabilidad del contratista la aplicación de las fórmulas</t>
  </si>
  <si>
    <t>6. El transporte utilizado para las visitas a las sedes deberá cumplir toda la normatividad vigente que le aplique, en especial para transporte de personal con herramientas y materiales</t>
  </si>
  <si>
    <t>8. Los ayudantes no requieren equipos de comunicación, es decir, solo se requiere uno por pareja</t>
  </si>
  <si>
    <t>HERRAMIENTA GENERAL Y ESPECIAL</t>
  </si>
  <si>
    <t>VIÁTICOS DÍA</t>
  </si>
  <si>
    <t>DÍAS DE VISITA INCLUYE TIEMPO DE VIAJE</t>
  </si>
  <si>
    <t>COSTOS DE TRANSPORTE</t>
  </si>
  <si>
    <t>1. Se proyecta que se realice una visita a cada sede una (1) vez al mes, aunque depende del cronograma de trabajo que se realice una vez adjudicado el contrato</t>
  </si>
  <si>
    <t>4. Se deben diligenciar todas las casillas sombreadas en amarillo y verificar las operaciones de las casillas sombreadas en verde. Las casillas sombreadas en azul tienen valores o textos fijos</t>
  </si>
  <si>
    <t>6. Se deben revisar y verificar todas las formulas y operaciones. En todo caso será responsabilidad del contratista la aplicación de las fórmulas</t>
  </si>
  <si>
    <t>7. El tiempo estipulado en las visitas incluye el tiempo de viaje mas el tiempo de trabajo en cada sede</t>
  </si>
  <si>
    <t>8. El transporte utilizado para las visitas a las sedes deberá cumplir toda la normatividad vigente que le aplique, en especial para transporte de personal con herramientas y materiales</t>
  </si>
  <si>
    <t>10. Los ayudantes no requieren equipos de comunicación, es decir, solo se requiere uno por pareja</t>
  </si>
  <si>
    <t>MES</t>
  </si>
  <si>
    <t>DIAS</t>
  </si>
  <si>
    <t>SEPTIEMBRE 2021</t>
  </si>
  <si>
    <t>OCTUBRE 2021</t>
  </si>
  <si>
    <t>NOVIEMBRE 2021</t>
  </si>
  <si>
    <t>DICIEMBRE 2021</t>
  </si>
  <si>
    <t>ENERO 2022</t>
  </si>
  <si>
    <t>FEBRERO 2022</t>
  </si>
  <si>
    <t>MARZO 2022</t>
  </si>
  <si>
    <t>ABRIL 2022</t>
  </si>
  <si>
    <t>MAYO 2022</t>
  </si>
  <si>
    <t>JUNIO 2022</t>
  </si>
  <si>
    <t>TOTAL DIAS</t>
  </si>
  <si>
    <t>PLAZO / VIGENCIA [DÍAS]</t>
  </si>
  <si>
    <t>AÑO</t>
  </si>
  <si>
    <t>SMMLV</t>
  </si>
  <si>
    <t>SUBSIDIO TRANSPORTE</t>
  </si>
  <si>
    <t>ANALISIS DETALLADO DEL PORCENTAJE DE PRESTACIONES SOCIALES PERSONAL DE PROFESIONALES</t>
  </si>
  <si>
    <t>FACTOR PRESTACIONAL</t>
  </si>
  <si>
    <t>CESANTIAS ANUAL</t>
  </si>
  <si>
    <t>INTERESES CESANTIAS</t>
  </si>
  <si>
    <t>VACACIONES - 15 DIAS</t>
  </si>
  <si>
    <t>PRIMA - 30 DIAS</t>
  </si>
  <si>
    <t>DOTACIÒN (3 AL AÑO) (33% del SMMLV)</t>
  </si>
  <si>
    <t>cargo</t>
  </si>
  <si>
    <t>Salario $</t>
  </si>
  <si>
    <t>salario*(1+(Factor prestacional + subsidio de transporte))</t>
  </si>
  <si>
    <t>valor Jornal</t>
  </si>
  <si>
    <t>valor por hora</t>
  </si>
  <si>
    <t>dias reales laborados</t>
  </si>
  <si>
    <t>Tecnólogo tipo 2 civiles o afines - 3 SMMLV</t>
  </si>
  <si>
    <t>Tecnólogo tipo 1 seguridad e higiene ocupacional o afines - 2,5 SMMLV</t>
  </si>
  <si>
    <t>ANALISIS DETALLADO DEL PORCENTAJE DE PRESTACIONES SOCIALES PERSONAL MANO DE OBRA</t>
  </si>
  <si>
    <t xml:space="preserve">SALARIO ANUAL </t>
  </si>
  <si>
    <t xml:space="preserve">DOTACIÒN (3 AL AÑO) </t>
  </si>
  <si>
    <t>ANALISIS DETALLADO ADMINISTRACIÓN</t>
  </si>
  <si>
    <t>DESCRIPCIÓN</t>
  </si>
  <si>
    <t>VALOR/MES/BASE</t>
  </si>
  <si>
    <t>%DEDICACIÓN MENSUAL</t>
  </si>
  <si>
    <t xml:space="preserve">DURACIÓN (meses) </t>
  </si>
  <si>
    <t>CANTIDAD</t>
  </si>
  <si>
    <t>PERSONAL PROFESIONAL Y ADMINISTRATIVOS.</t>
  </si>
  <si>
    <t>1.1</t>
  </si>
  <si>
    <t>Profesionales de Obra Civil</t>
  </si>
  <si>
    <t>1.1.7</t>
  </si>
  <si>
    <t>2.1.1</t>
  </si>
  <si>
    <t>INSTALACIONES PROVISIONALES, SEÑALIZACIÓN Y SISOMA</t>
  </si>
  <si>
    <t>Profesionales SISOMA</t>
  </si>
  <si>
    <t>VALOR TOTAL COSTOS DIRECTOS DE LA OBRA</t>
  </si>
  <si>
    <t>(A)</t>
  </si>
  <si>
    <t>UTILIDAD. [U]</t>
  </si>
  <si>
    <t>(U)</t>
  </si>
  <si>
    <t>PORCENTAJE TOTAL A.U</t>
  </si>
  <si>
    <t>A. VALOR TOTAL DEL CONTRATO VIGENCIA 2021</t>
  </si>
  <si>
    <t>B. VALOR TOTAL DEL CONTRATO VIGENCIA 2022</t>
  </si>
  <si>
    <t>SUBTOTAL MES 2021</t>
  </si>
  <si>
    <t>REPUESTOS Y MATERIALES (BOLSA DE MATERIALES, LA CUAL SERÁ PAGADA AL CONTRATISTA CON UN RECARGO DE + LA UTILIDAD)</t>
  </si>
  <si>
    <t>3. Se aplica el cálculo de la administración a la mano de obra y al transporte, pero la Utilidad sólamente a la mano de obra mas no al transporte</t>
  </si>
  <si>
    <t>2. Se deben diligenciar todas las casillas sombreadas en amarillo y verificar las operaciones de las casillas sombreadas en verde. Las casillas sombreadas en azul tienen valores o textos fijos</t>
  </si>
  <si>
    <t xml:space="preserve">9. Este personal deberá estar disponible para viajar continuamente a las sedes Regionales, al igual que el Ingeniero Residente </t>
  </si>
  <si>
    <t xml:space="preserve">11. Este personal deberá estar disponible para viajar continuamente a las sedes Regionales, al igual que el Ingeniero Residente </t>
  </si>
  <si>
    <t>MANTENIMIENTO DE REDES HIDROSANITARIAS ÁREA METROPOLITANA</t>
  </si>
  <si>
    <t>MANTENIMIENTO DE REDES HIDROSANITARIAS SEDE ORIENTE (CARMEN DE VIBORAL) Y BIOFABRICA (SAN ANTONIO DE PEREIRA)</t>
  </si>
  <si>
    <t>MANTENIMIENTO DE REDES HIDROSANITARIAS SEDES DE URABÁ: TURBO, APARTADÓ Y CAREPA</t>
  </si>
  <si>
    <t>MANTENIMIENTO DE REDES HIDROSANITARIAS SEDE YARUMAL</t>
  </si>
  <si>
    <t>MANTENIMIENTO DE REDES HIDROSANITARIAS SEDES AMALFI Y SEGOVIA</t>
  </si>
  <si>
    <t>MANTENIMIENTO DE REDES HIDROSANITARIAS SEDE ANDES</t>
  </si>
  <si>
    <t>MANTENIMIENTO DE REDES HIDROSANITARIAS SEDE SANTAFÉ DE ANTIOQUIA</t>
  </si>
  <si>
    <t>MANTENIMIENTO DE REDES HIDROSANITARIAS SEDE SONSÓN</t>
  </si>
  <si>
    <t>MANTENIMIENTO DE REDES HIDROSANITARIAS SEDES PUERTO BERRIO Y SAN JOSÉ DEL NUS</t>
  </si>
  <si>
    <t>MANTENIMIENTO DE REDES HIDROSANITARIAS SEDE HACIENDA VEGAS DE LA CLARA (PORCE)</t>
  </si>
  <si>
    <t>MANTENIMIENTO DE REDES HIDROSANITARIAS SEDE HACIENDA LA MONTAÑA (SAN PEDRO)</t>
  </si>
  <si>
    <t>MANTENIMIENTO DE REDES HIDROSANITARIAS SEDE BAJO CAUCA, CAUCASIA Y HACIENDA LA CANDELARIA</t>
  </si>
  <si>
    <t>MANTENIMIENTO DE REDES HIDROSANITARIAS SEDE HACIENDA EL PROGRESO (HATILLO, BARBOSA)</t>
  </si>
  <si>
    <t>MANTENIMIENTO DE REDES HIDROSANITARIAS SEDE FRONTINO, VEREDA EL CHUSCAL A 45MIN</t>
  </si>
  <si>
    <t>Solo se deben diligenciar las celdas sombreadas en amarillo</t>
  </si>
  <si>
    <t>Tecnólogo tipo 2 civiles o afines.
Experiencia requerida: mayor a 2 años de experiencia contados a partir de la expedición de la matrícula profesional</t>
  </si>
  <si>
    <t>AYUDANTE RASO - 1 SMMLV</t>
  </si>
  <si>
    <t>SALARIO MENSUAL AYUDANTE RASO - 1 SMMLV</t>
  </si>
  <si>
    <t>salario + prestaciones</t>
  </si>
  <si>
    <t>salario + sub transporte+ prestaciones</t>
  </si>
  <si>
    <t>OFICIAL DE: ELECTRICISITA, ALBAÑILERÍA, DEMOLICIONES, OBRA NEGRA, PLOMERÍA, RETIROS, JARDINERÍA Y URBANISMO- 2,0 SMMLV</t>
  </si>
  <si>
    <t>SUBTOTAL CONTRATO (A+B)</t>
  </si>
  <si>
    <r>
      <t xml:space="preserve">1. Los salarios propuestos son los mínimos a pagar realmente a cada funcionario: </t>
    </r>
    <r>
      <rPr>
        <b/>
        <sz val="11"/>
        <rFont val="Calibri"/>
        <family val="2"/>
      </rPr>
      <t>$1.817.052</t>
    </r>
    <r>
      <rPr>
        <sz val="11"/>
        <rFont val="Calibri"/>
        <family val="2"/>
      </rPr>
      <t xml:space="preserve"> para oficiales y </t>
    </r>
    <r>
      <rPr>
        <b/>
        <sz val="11"/>
        <rFont val="Calibri"/>
        <family val="2"/>
      </rPr>
      <t>$908.526</t>
    </r>
    <r>
      <rPr>
        <sz val="11"/>
        <rFont val="Calibri"/>
        <family val="2"/>
      </rPr>
      <t xml:space="preserve"> para ayudantes para el año 2021 y para el año 2022 se deberá hacer corrección de acuerdo al aumento del salario mínimo.</t>
    </r>
  </si>
  <si>
    <t>7. Las visitas podrán definirse con una o dos parejas, según las necesidades de la sede y el cronograma de trabajo planteado</t>
  </si>
  <si>
    <t>2. Los salarios propuestos son los mínimos a pagar realmente a cada funcionario: $1.817.052 para oficiales y $908.526 para ayudantes para el año 2021 y para el año 2022 se deberá hacer corrección de acuerdo al aumento del salario mínimo.</t>
  </si>
  <si>
    <t>4. Para efectos de cálculo y presentación de la propuesta, la corrección para la vigencia 2022 se hará con el IPC proyectado a diciembre de 2021 (3,50%) mas tres puntos, es decir, 6,50%. En su momento, para el contratista seleccionado, se hará la corrección 2021 con el porcentaje de aumento del salario mínimo decretado por el gobierno</t>
  </si>
  <si>
    <t>5. Para efectos de cálculo y presentación de la propuesta, la corrección para la vigencia 2022 se hará con el IPC proyectado a diciembre de 2021 (3,50%) mas tres puntos, es decir, 6,50%. En su momento, para el contratista seleccionado, se hará la corrección 2021 con el porcentaje de aumento del salario mínimo decretado por el gobierno</t>
  </si>
  <si>
    <t>9. Las visitas podrán definirse con una o dos parejas, según las necesidades de la sede y el cronograma de trabajo planteado</t>
  </si>
  <si>
    <t>Oficial de Plomería</t>
  </si>
  <si>
    <t xml:space="preserve">Ayudante </t>
  </si>
  <si>
    <t>SUBTOTAL MES 2022, PROYECCIÓN CON CORRECCIÓN CON EL IPC DE 2021 (3,50%) + TRES PUNTOS (PARA EFECTOS DE CÁLCULO)</t>
  </si>
  <si>
    <t>Oficial de albañileria</t>
  </si>
  <si>
    <t>JULIO 2022</t>
  </si>
  <si>
    <t>AGOSTO 2022</t>
  </si>
  <si>
    <t>TIEMPO DEL CONTRATO 365 DÍAS  A PARTIR DE LA FIRMA DEL ACTA DE INICIO</t>
  </si>
  <si>
    <t>4 meses mas</t>
  </si>
  <si>
    <t>3 años mas</t>
  </si>
  <si>
    <t>duracion del contrato</t>
  </si>
  <si>
    <t>SALARIO BÁSICO MENSUAL 2021</t>
  </si>
  <si>
    <t>SALARIO BÁSICO DIARIO INCLUYE F.P. 2021</t>
  </si>
  <si>
    <t>SUBTOTAL AU</t>
  </si>
  <si>
    <t>FACTOR PRESTACIONAL, INCLUYE SUBSIDIO TRANSPORTE (%)</t>
  </si>
  <si>
    <t>LICITACIÓN PÚBLICA VA-031-2021</t>
  </si>
  <si>
    <t xml:space="preserve"> </t>
  </si>
  <si>
    <t>10- Para el área metropolitana se deberá mantener una camioneta disponible en ciudad universitaria para el traslado del personal, herramientas y materiales entre las diferentes sedes, dicho vehículo también será usado para la consecución, compra y transporte de los materiales que sean necesarios para las diferentes actividades de mantenimiento, el costo de dicho transporte debe ser considerado en la casilla K11 de la presente hoja.</t>
  </si>
  <si>
    <t xml:space="preserve">3. El valor conocido como Repuestos y Materiales por Ochenta y ocho millones novecientos un mil pesos ochoscientos noventa y cuatro pesos ($88.901.894), IVA y % de utilidad incluido, es fijo para todas las propuestas y para la adquisición de repuestos y materiales </t>
  </si>
  <si>
    <t>4. Se consideran repuestos y materiales aquellos que se requieran para reparar un equipo o un proceso especial y se deben adquirir de manera rápida, para que las redes y sistemas objeto del contrato funcionen optimamente</t>
  </si>
  <si>
    <t>5. Para el pago de los repuestos y materiales se reconocerá el costo real con copia de la factura mas el porcentaje de utilidad del contrato</t>
  </si>
  <si>
    <t>Las inconsistencias que se encuentren en el los documentos de la invitación deberán informarse en el período definido para presentar observaciones</t>
  </si>
  <si>
    <t>En los costos de la administración (A), el proponente deberá contemplar, además del personal administrativo, las pólizas, desplazamientos y viáticos del personal administrativo, campamentos por fuera de las instalaciones de la Universidad, telecomunicaciones, papaleria, equipos de computo, costos de bioseguridad e inversión ambiental, impuestos, retenciones y demás</t>
  </si>
  <si>
    <t>En los costos de Inversión ambiental se deben tener en cuenta entre otros: señalización, acopios de basura, elementos de señalización y cerramiento, implementos y accesorios de aseo, sistemas de seguridad y salud en el trabajo y EPP para el personal administrativo.</t>
  </si>
  <si>
    <t>Los factores prestacionales deben corresponder a los de ley que le aplique a cada empresa</t>
  </si>
  <si>
    <t>Tecnologo en seguridad e higiene ocupacional o afínes 
Experiencia requerida: mayor a 2 años de experiencia contados a partir de la expedición de la Licencia en salud ocupacional
Salario Asignado: 2.5 SMMLV</t>
  </si>
  <si>
    <t xml:space="preserve"> Los salarios propuestos son los mínimos a pagar a los profesioanles de la parte administrativa;  Tecnólogo tipo 2 civiles o afines. $2.725.578 y para el Tecnologo en seguridad e higiene ocupacional o afínes  es de $2.271.315, mas las prestaciones sociales.
 para el año 2022 se deberá hacer corrección de acuerdo al aumento del salario mínimo.</t>
  </si>
  <si>
    <t>PORCENTAJE ADMINISTRACIÒN. [A] ersonal administrativo, las pólizas, desplazamientos y viáticos del personal administrativo, campamentos por fuera de las instalaciones de la Universidad, telecomunicaciones, papaleria, equipos de computo, costos de bioseguridad e inversión ambiental, impuestos, retenciones y demás</t>
  </si>
  <si>
    <r>
      <t xml:space="preserve">1. El valor total de la propuesta incluido IVA no puede  estar por </t>
    </r>
    <r>
      <rPr>
        <b/>
        <sz val="11"/>
        <rFont val="Calibri"/>
        <family val="2"/>
        <scheme val="minor"/>
      </rPr>
      <t>debajo del 98% del presupuesto oficial, es decir 872.022.979</t>
    </r>
    <r>
      <rPr>
        <sz val="11"/>
        <rFont val="Calibri"/>
        <family val="2"/>
        <scheme val="minor"/>
      </rPr>
      <t>, so pena de ser rechazada</t>
    </r>
  </si>
  <si>
    <t>ANEXO N° 2D COSTO TOTAL</t>
  </si>
  <si>
    <t>ANEXO 2E</t>
  </si>
  <si>
    <t>ANEXO 2F</t>
  </si>
  <si>
    <t>ANEXO 2G</t>
  </si>
  <si>
    <t>ANEXO 2H</t>
  </si>
  <si>
    <t>ANEXO2I</t>
  </si>
  <si>
    <t>ANEXO 2J</t>
  </si>
  <si>
    <t>ANEXO 2K</t>
  </si>
  <si>
    <t>ANEXO 2L</t>
  </si>
  <si>
    <t>ANEXO 2M</t>
  </si>
  <si>
    <t>ANEXO 2N</t>
  </si>
  <si>
    <t>ANEXO 2P</t>
  </si>
  <si>
    <t>ANEXO 2O</t>
  </si>
  <si>
    <t>ANEXO2Q</t>
  </si>
  <si>
    <t>ANEXO 2R</t>
  </si>
  <si>
    <r>
      <t>OBJETO:</t>
    </r>
    <r>
      <rPr>
        <sz val="12"/>
        <color indexed="8"/>
        <rFont val="Arial"/>
        <family val="2"/>
      </rPr>
      <t xml:space="preserve"> Prestación del servicio de mantenimiento preventivo y correctivo, reformas y ampliaciones para: redes de abasto, redes de aguas residuales, redes de aguas lluvias, en unidades sanitarias públicas y privadas, camerinos, laboratorios, clínicas, hospitales y locales comerciales (bajantes de aguas lluvias y aguas residuales, aparatos: sanitarios, orinales, lavamanos, lava escobas, pozuelos, bebederos, duchas y griferías), incluyendo insumos y repuestos nuevos y originales(menores) y mano de obra calificada, en todas las sedes donde la Universidad de Antioquia tiene presencia (área de la salud, las casas de prado, las sedes del centro de la ciudad, la sede de Posgrados; las sedes Regionales y Seccionales y las haciendas ubicadas en los municipios de Antioquia y la sede de Bogotá.) y aquellas que se integren a la institución durante el desarrollo del contrato Ver Especificaciones Técnicas.  (Ver anexo 1).</t>
    </r>
  </si>
  <si>
    <t>Prestación del servicio de mantenimiento preventivo y correctivo, reformas y ampliaciones para: redes de abasto, redes de aguas residuales, redes de aguas lluvias, en unidades sanitarias públicas y privadas, camerinos, laboratorios, clínicas, hospitales y locales comerciales (bajantes de aguas lluvias y aguas residuales, aparatos: sanitarios, orinales, lavamanos, lava escobas, pozuelos, bebederos, duchas y griferías), incluyendo insumos y repuestos nuevos y originales(menores) y mano de obra calificada, en todas las sedes donde la Universidad de Antioquia tiene presencia (área de la salud, las casas de prado, las sedes del centro de la ciudad, la sede de Posgrados; las sedes Regionales y Seccionales y las haciendas ubicadas en los municipios de Antioquia y la sede de Bogotá.) y aquellas que se integren a la institución durante el desarrollo del contrato Ver Especificaciones Técnicas.  (Ver anexo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</si>
</sst>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00000_-;\-&quot;$&quot;* #,##0.0000000_-;_-&quot;$&quot;* &quot;-&quot;??_-;_-@_-"/>
    <numFmt numFmtId="167" formatCode="_(&quot;$&quot;\ * #,##0_);_(&quot;$&quot;\ * \(#,##0\);_(&quot;$&quot;\ * &quot;-&quot;??_);_(@_)"/>
    <numFmt numFmtId="168" formatCode="_-&quot;$&quot;* #,##0.00_-;\-&quot;$&quot;* #,##0.00_-;_-&quot;$&quot;* &quot;-&quot;??_-;_-@_-"/>
    <numFmt numFmtId="169" formatCode="0.0000"/>
    <numFmt numFmtId="170" formatCode="0.000%"/>
    <numFmt numFmtId="171" formatCode="&quot;$&quot;#,##0"/>
    <numFmt numFmtId="172" formatCode="&quot;$&quot;\ #,##0.00"/>
    <numFmt numFmtId="173" formatCode="###,###,##0"/>
    <numFmt numFmtId="174" formatCode="_([$$-240A]\ * #,##0_);_([$$-240A]\ * \(#,##0\);_([$$-240A]\ * &quot;-&quot;_);_(@_)"/>
    <numFmt numFmtId="175" formatCode="#,##0.0000"/>
    <numFmt numFmtId="176" formatCode="&quot;$&quot;#,##0.00"/>
    <numFmt numFmtId="177" formatCode="_(&quot;$&quot;\ * #,##0.000_);_(&quot;$&quot;\ * \(#,##0.000\);_(&quot;$&quot;\ * &quot;-&quot;??_);_(@_)"/>
    <numFmt numFmtId="178" formatCode="&quot;$&quot;#,##0.0000"/>
    <numFmt numFmtId="179" formatCode="0.00000"/>
    <numFmt numFmtId="180" formatCode="_-[$$-240A]\ * #,##0.00_-;\-[$$-240A]\ * #,##0.00_-;_-[$$-240A]\ * &quot;-&quot;??_-;_-@_-"/>
    <numFmt numFmtId="181" formatCode="_-[$$-240A]\ * #,##0_-;\-[$$-240A]\ * #,##0_-;_-[$$-240A]\ * &quot;-&quot;??_-;_-@_-"/>
  </numFmts>
  <fonts count="3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Arial"/>
      <family val="2"/>
    </font>
    <font>
      <sz val="12"/>
      <color theme="1"/>
      <name val="Arial"/>
      <family val="2"/>
    </font>
    <font>
      <sz val="12"/>
      <color indexed="8"/>
      <name val="Arial"/>
      <family val="2"/>
    </font>
    <font>
      <sz val="12"/>
      <name val="Arial"/>
      <family val="2"/>
    </font>
    <font>
      <b/>
      <sz val="9"/>
      <color indexed="81"/>
      <name val="Tahoma"/>
      <family val="2"/>
    </font>
    <font>
      <sz val="9"/>
      <color indexed="81"/>
      <name val="Tahoma"/>
      <family val="2"/>
    </font>
    <font>
      <sz val="10"/>
      <name val="Arial"/>
      <family val="2"/>
    </font>
    <font>
      <b/>
      <sz val="12"/>
      <name val="Arial"/>
      <family val="2"/>
    </font>
    <font>
      <b/>
      <sz val="8"/>
      <color indexed="81"/>
      <name val="Tahoma"/>
      <family val="2"/>
    </font>
    <font>
      <sz val="11"/>
      <name val="Arial"/>
      <family val="2"/>
    </font>
    <font>
      <b/>
      <sz val="11"/>
      <name val="Arial"/>
      <family val="2"/>
    </font>
    <font>
      <sz val="11"/>
      <name val="Calibri"/>
      <family val="2"/>
      <scheme val="minor"/>
    </font>
    <font>
      <b/>
      <sz val="11"/>
      <name val="Calibri"/>
      <family val="2"/>
    </font>
    <font>
      <sz val="11"/>
      <name val="Calibri"/>
      <family val="2"/>
    </font>
    <font>
      <b/>
      <sz val="12"/>
      <name val="Swis721 LtCn BT"/>
      <family val="2"/>
    </font>
    <font>
      <sz val="10"/>
      <name val="Swis721 LtCn BT"/>
      <family val="2"/>
    </font>
    <font>
      <b/>
      <sz val="12"/>
      <color indexed="8"/>
      <name val="Swis721 LtCn BT"/>
      <family val="2"/>
    </font>
    <font>
      <b/>
      <i/>
      <sz val="14"/>
      <name val="Swis721 LtCn BT"/>
      <family val="2"/>
    </font>
    <font>
      <sz val="12"/>
      <color indexed="8"/>
      <name val="Swis721 LtCn BT"/>
      <family val="2"/>
    </font>
    <font>
      <b/>
      <sz val="10"/>
      <name val="Swis721 LtCn BT"/>
      <family val="2"/>
    </font>
    <font>
      <sz val="9"/>
      <color theme="6" tint="-0.249977111117893"/>
      <name val="Swis721 LtCn BT"/>
      <family val="2"/>
    </font>
    <font>
      <b/>
      <sz val="9"/>
      <name val="Swis721 LtCn BT"/>
      <family val="2"/>
    </font>
    <font>
      <sz val="9"/>
      <name val="Swis721 LtCn BT"/>
      <family val="2"/>
    </font>
    <font>
      <sz val="9"/>
      <color indexed="81"/>
      <name val="Swis721 LtCn BT"/>
      <family val="2"/>
    </font>
    <font>
      <b/>
      <sz val="12"/>
      <color rgb="FF000000"/>
      <name val="Swis721 LtCn BT"/>
      <family val="2"/>
    </font>
    <font>
      <sz val="12"/>
      <color rgb="FF000000"/>
      <name val="Swis721 LtCn BT"/>
      <family val="2"/>
    </font>
    <font>
      <sz val="11"/>
      <color rgb="FFFF0000"/>
      <name val="Calibri"/>
      <family val="2"/>
      <scheme val="minor"/>
    </font>
    <font>
      <b/>
      <sz val="9"/>
      <color rgb="FFFF0000"/>
      <name val="Swis721 LtCn BT"/>
    </font>
    <font>
      <sz val="9"/>
      <color theme="6" tint="-0.249977111117893"/>
      <name val="Arial"/>
      <family val="2"/>
    </font>
    <font>
      <b/>
      <sz val="11"/>
      <name val="Calibri"/>
      <family val="2"/>
      <scheme val="minor"/>
    </font>
  </fonts>
  <fills count="20">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rgb="FFD8E4BC"/>
        <bgColor rgb="FF000000"/>
      </patternFill>
    </fill>
    <fill>
      <patternFill patternType="solid">
        <fgColor theme="0" tint="-4.9989318521683403E-2"/>
        <bgColor indexed="64"/>
      </patternFill>
    </fill>
    <fill>
      <patternFill patternType="solid">
        <fgColor rgb="FF92D050"/>
        <bgColor rgb="FF000000"/>
      </patternFill>
    </fill>
    <fill>
      <patternFill patternType="solid">
        <fgColor rgb="FFFFFF00"/>
        <bgColor rgb="FF000000"/>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medium">
        <color auto="1"/>
      </right>
      <top style="double">
        <color auto="1"/>
      </top>
      <bottom style="hair">
        <color auto="1"/>
      </bottom>
      <diagonal/>
    </border>
    <border>
      <left style="medium">
        <color auto="1"/>
      </left>
      <right style="medium">
        <color auto="1"/>
      </right>
      <top style="double">
        <color auto="1"/>
      </top>
      <bottom style="hair">
        <color auto="1"/>
      </bottom>
      <diagonal/>
    </border>
    <border>
      <left style="medium">
        <color auto="1"/>
      </left>
      <right style="double">
        <color auto="1"/>
      </right>
      <top style="double">
        <color auto="1"/>
      </top>
      <bottom style="hair">
        <color auto="1"/>
      </bottom>
      <diagonal/>
    </border>
    <border>
      <left style="double">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ouble">
        <color auto="1"/>
      </right>
      <top style="hair">
        <color auto="1"/>
      </top>
      <bottom style="hair">
        <color auto="1"/>
      </bottom>
      <diagonal/>
    </border>
    <border>
      <left style="double">
        <color auto="1"/>
      </left>
      <right style="medium">
        <color auto="1"/>
      </right>
      <top style="hair">
        <color auto="1"/>
      </top>
      <bottom style="double">
        <color auto="1"/>
      </bottom>
      <diagonal/>
    </border>
    <border>
      <left style="medium">
        <color auto="1"/>
      </left>
      <right style="medium">
        <color auto="1"/>
      </right>
      <top style="hair">
        <color auto="1"/>
      </top>
      <bottom style="double">
        <color auto="1"/>
      </bottom>
      <diagonal/>
    </border>
    <border>
      <left style="medium">
        <color auto="1"/>
      </left>
      <right style="double">
        <color auto="1"/>
      </right>
      <top style="hair">
        <color auto="1"/>
      </top>
      <bottom style="double">
        <color auto="1"/>
      </bottom>
      <diagonal/>
    </border>
    <border>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style="medium">
        <color auto="1"/>
      </right>
      <top style="hair">
        <color auto="1"/>
      </top>
      <bottom style="medium">
        <color auto="1"/>
      </bottom>
      <diagonal/>
    </border>
    <border>
      <left style="medium">
        <color indexed="64"/>
      </left>
      <right style="medium">
        <color indexed="64"/>
      </right>
      <top style="hair">
        <color indexed="64"/>
      </top>
      <bottom style="medium">
        <color auto="1"/>
      </bottom>
      <diagonal/>
    </border>
    <border>
      <left style="medium">
        <color indexed="64"/>
      </left>
      <right style="double">
        <color indexed="64"/>
      </right>
      <top style="hair">
        <color indexed="64"/>
      </top>
      <bottom style="medium">
        <color auto="1"/>
      </bottom>
      <diagonal/>
    </border>
    <border>
      <left style="double">
        <color auto="1"/>
      </left>
      <right/>
      <top style="medium">
        <color auto="1"/>
      </top>
      <bottom/>
      <diagonal/>
    </border>
    <border>
      <left/>
      <right style="medium">
        <color auto="1"/>
      </right>
      <top style="medium">
        <color auto="1"/>
      </top>
      <bottom/>
      <diagonal/>
    </border>
    <border>
      <left style="medium">
        <color auto="1"/>
      </left>
      <right style="double">
        <color auto="1"/>
      </right>
      <top/>
      <bottom/>
      <diagonal/>
    </border>
    <border>
      <left style="thin">
        <color auto="1"/>
      </left>
      <right/>
      <top style="thin">
        <color auto="1"/>
      </top>
      <bottom style="thin">
        <color auto="1"/>
      </bottom>
      <diagonal/>
    </border>
    <border>
      <left style="double">
        <color auto="1"/>
      </left>
      <right/>
      <top style="double">
        <color auto="1"/>
      </top>
      <bottom style="hair">
        <color auto="1"/>
      </bottom>
      <diagonal/>
    </border>
    <border>
      <left/>
      <right style="medium">
        <color auto="1"/>
      </right>
      <top style="double">
        <color auto="1"/>
      </top>
      <bottom style="hair">
        <color auto="1"/>
      </bottom>
      <diagonal/>
    </border>
    <border>
      <left style="double">
        <color auto="1"/>
      </left>
      <right/>
      <top style="hair">
        <color auto="1"/>
      </top>
      <bottom style="hair">
        <color auto="1"/>
      </bottom>
      <diagonal/>
    </border>
    <border>
      <left/>
      <right style="medium">
        <color auto="1"/>
      </right>
      <top style="hair">
        <color auto="1"/>
      </top>
      <bottom style="hair">
        <color auto="1"/>
      </bottom>
      <diagonal/>
    </border>
    <border>
      <left style="double">
        <color auto="1"/>
      </left>
      <right/>
      <top style="hair">
        <color auto="1"/>
      </top>
      <bottom style="double">
        <color auto="1"/>
      </bottom>
      <diagonal/>
    </border>
    <border>
      <left/>
      <right style="medium">
        <color auto="1"/>
      </right>
      <top style="hair">
        <color auto="1"/>
      </top>
      <bottom style="double">
        <color auto="1"/>
      </bottom>
      <diagonal/>
    </border>
    <border>
      <left style="double">
        <color auto="1"/>
      </left>
      <right/>
      <top style="medium">
        <color auto="1"/>
      </top>
      <bottom style="double">
        <color auto="1"/>
      </bottom>
      <diagonal/>
    </border>
    <border>
      <left/>
      <right style="medium">
        <color auto="1"/>
      </right>
      <top style="medium">
        <color auto="1"/>
      </top>
      <bottom style="double">
        <color auto="1"/>
      </bottom>
      <diagonal/>
    </border>
    <border>
      <left style="double">
        <color auto="1"/>
      </left>
      <right/>
      <top style="hair">
        <color auto="1"/>
      </top>
      <bottom style="medium">
        <color auto="1"/>
      </bottom>
      <diagonal/>
    </border>
    <border>
      <left/>
      <right style="medium">
        <color indexed="64"/>
      </right>
      <top style="hair">
        <color auto="1"/>
      </top>
      <bottom style="medium">
        <color auto="1"/>
      </bottom>
      <diagonal/>
    </border>
    <border>
      <left style="medium">
        <color indexed="64"/>
      </left>
      <right/>
      <top/>
      <bottom/>
      <diagonal/>
    </border>
    <border>
      <left style="double">
        <color auto="1"/>
      </left>
      <right style="medium">
        <color auto="1"/>
      </right>
      <top style="double">
        <color auto="1"/>
      </top>
      <bottom style="double">
        <color auto="1"/>
      </bottom>
      <diagonal/>
    </border>
    <border>
      <left style="medium">
        <color auto="1"/>
      </left>
      <right/>
      <top style="double">
        <color auto="1"/>
      </top>
      <bottom style="double">
        <color auto="1"/>
      </bottom>
      <diagonal/>
    </border>
    <border>
      <left style="double">
        <color auto="1"/>
      </left>
      <right style="medium">
        <color auto="1"/>
      </right>
      <top/>
      <bottom style="hair">
        <color auto="1"/>
      </bottom>
      <diagonal/>
    </border>
    <border>
      <left style="medium">
        <color auto="1"/>
      </left>
      <right style="medium">
        <color auto="1"/>
      </right>
      <top/>
      <bottom style="hair">
        <color auto="1"/>
      </bottom>
      <diagonal/>
    </border>
    <border>
      <left style="medium">
        <color auto="1"/>
      </left>
      <right/>
      <top/>
      <bottom style="hair">
        <color auto="1"/>
      </bottom>
      <diagonal/>
    </border>
    <border>
      <left style="medium">
        <color auto="1"/>
      </left>
      <right style="double">
        <color auto="1"/>
      </right>
      <top/>
      <bottom style="hair">
        <color auto="1"/>
      </bottom>
      <diagonal/>
    </border>
    <border>
      <left style="medium">
        <color auto="1"/>
      </left>
      <right/>
      <top style="hair">
        <color auto="1"/>
      </top>
      <bottom style="hair">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164" fontId="1" fillId="0" borderId="0" applyFont="0" applyFill="0" applyBorder="0" applyAlignment="0" applyProtection="0"/>
    <xf numFmtId="9" fontId="1" fillId="0" borderId="0" applyFont="0" applyFill="0" applyBorder="0" applyAlignment="0" applyProtection="0"/>
    <xf numFmtId="0" fontId="10" fillId="0" borderId="0"/>
    <xf numFmtId="9" fontId="10" fillId="0" borderId="0" applyFont="0" applyFill="0" applyBorder="0" applyAlignment="0" applyProtection="0"/>
    <xf numFmtId="168"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0" fontId="10" fillId="0" borderId="0"/>
    <xf numFmtId="168" fontId="10"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xf numFmtId="41" fontId="1" fillId="0" borderId="0" applyFont="0" applyFill="0" applyBorder="0" applyAlignment="0" applyProtection="0"/>
    <xf numFmtId="0" fontId="1" fillId="0" borderId="0"/>
  </cellStyleXfs>
  <cellXfs count="469">
    <xf numFmtId="0" fontId="0" fillId="0" borderId="0" xfId="0"/>
    <xf numFmtId="0" fontId="5" fillId="0" borderId="0" xfId="0" applyFont="1" applyAlignment="1">
      <alignment vertical="center" wrapText="1"/>
    </xf>
    <xf numFmtId="0" fontId="4" fillId="2" borderId="9" xfId="0" applyFont="1" applyFill="1" applyBorder="1" applyAlignment="1">
      <alignment vertical="center" wrapText="1"/>
    </xf>
    <xf numFmtId="164" fontId="5" fillId="4" borderId="9" xfId="1" applyFont="1" applyFill="1" applyBorder="1" applyAlignment="1">
      <alignment vertical="center" wrapText="1"/>
    </xf>
    <xf numFmtId="0" fontId="5" fillId="2" borderId="9" xfId="0" applyFont="1" applyFill="1" applyBorder="1" applyAlignment="1">
      <alignment vertical="center" wrapText="1"/>
    </xf>
    <xf numFmtId="0" fontId="5" fillId="2"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9" fontId="5" fillId="2" borderId="9" xfId="2" applyFont="1" applyFill="1" applyBorder="1" applyAlignment="1">
      <alignment horizontal="center" vertical="center" wrapText="1"/>
    </xf>
    <xf numFmtId="14" fontId="5" fillId="4" borderId="9" xfId="0" applyNumberFormat="1" applyFont="1" applyFill="1" applyBorder="1" applyAlignment="1">
      <alignment vertical="center" wrapText="1"/>
    </xf>
    <xf numFmtId="0" fontId="5" fillId="4" borderId="9" xfId="0" applyNumberFormat="1" applyFont="1" applyFill="1" applyBorder="1" applyAlignment="1">
      <alignment horizontal="center" vertical="center" wrapText="1"/>
    </xf>
    <xf numFmtId="10" fontId="5" fillId="3" borderId="9" xfId="0" applyNumberFormat="1" applyFont="1" applyFill="1" applyBorder="1" applyAlignment="1">
      <alignment horizontal="center" vertical="center" wrapText="1"/>
    </xf>
    <xf numFmtId="164" fontId="5" fillId="4" borderId="9" xfId="1" applyFont="1" applyFill="1" applyBorder="1" applyAlignment="1">
      <alignment horizontal="center" vertical="center" wrapText="1"/>
    </xf>
    <xf numFmtId="0" fontId="4" fillId="2" borderId="10" xfId="0" applyFont="1" applyFill="1" applyBorder="1" applyAlignment="1">
      <alignment vertical="center" wrapText="1"/>
    </xf>
    <xf numFmtId="0" fontId="5" fillId="2" borderId="10" xfId="0" applyNumberFormat="1" applyFont="1" applyFill="1" applyBorder="1" applyAlignment="1">
      <alignment vertical="center" wrapText="1"/>
    </xf>
    <xf numFmtId="164" fontId="5" fillId="4" borderId="10" xfId="0" applyNumberFormat="1" applyFont="1" applyFill="1" applyBorder="1" applyAlignment="1">
      <alignment vertical="center" wrapText="1"/>
    </xf>
    <xf numFmtId="164" fontId="5" fillId="4" borderId="9" xfId="0" applyNumberFormat="1" applyFont="1" applyFill="1" applyBorder="1" applyAlignment="1">
      <alignment vertical="center" wrapText="1"/>
    </xf>
    <xf numFmtId="164" fontId="4" fillId="4" borderId="9" xfId="0" applyNumberFormat="1" applyFont="1" applyFill="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164" fontId="4" fillId="5" borderId="0" xfId="0" applyNumberFormat="1" applyFont="1" applyFill="1" applyBorder="1" applyAlignment="1">
      <alignment vertical="center" wrapText="1"/>
    </xf>
    <xf numFmtId="9" fontId="5" fillId="2" borderId="9" xfId="0" applyNumberFormat="1" applyFont="1" applyFill="1" applyBorder="1" applyAlignment="1">
      <alignment horizontal="center" vertical="center" wrapText="1"/>
    </xf>
    <xf numFmtId="14" fontId="5" fillId="3" borderId="9" xfId="0" applyNumberFormat="1" applyFont="1" applyFill="1" applyBorder="1" applyAlignment="1">
      <alignment vertical="center" wrapText="1"/>
    </xf>
    <xf numFmtId="10" fontId="7" fillId="3" borderId="9" xfId="0" applyNumberFormat="1" applyFont="1" applyFill="1" applyBorder="1" applyAlignment="1">
      <alignment vertical="center" wrapText="1"/>
    </xf>
    <xf numFmtId="164" fontId="4" fillId="0" borderId="0" xfId="0" applyNumberFormat="1" applyFont="1" applyAlignment="1">
      <alignment vertical="center" wrapText="1"/>
    </xf>
    <xf numFmtId="165" fontId="4" fillId="4" borderId="14" xfId="0" applyNumberFormat="1" applyFont="1" applyFill="1" applyBorder="1" applyAlignment="1">
      <alignment vertical="center" wrapText="1"/>
    </xf>
    <xf numFmtId="166" fontId="5" fillId="0" borderId="0" xfId="0" applyNumberFormat="1" applyFont="1" applyAlignment="1">
      <alignment vertical="center" wrapText="1"/>
    </xf>
    <xf numFmtId="0" fontId="0" fillId="0" borderId="0" xfId="0" applyAlignment="1">
      <alignment wrapText="1"/>
    </xf>
    <xf numFmtId="0" fontId="2" fillId="0" borderId="0" xfId="0" applyFont="1" applyAlignment="1">
      <alignment vertical="center" wrapText="1"/>
    </xf>
    <xf numFmtId="0" fontId="2" fillId="2" borderId="16" xfId="0" applyFont="1" applyFill="1" applyBorder="1" applyAlignment="1">
      <alignment horizontal="center" vertical="center" wrapText="1"/>
    </xf>
    <xf numFmtId="0" fontId="0" fillId="2" borderId="23" xfId="0" applyFill="1" applyBorder="1" applyAlignment="1">
      <alignment vertical="center" wrapText="1"/>
    </xf>
    <xf numFmtId="167" fontId="1" fillId="4" borderId="24" xfId="1" applyNumberFormat="1" applyFont="1" applyFill="1" applyBorder="1" applyAlignment="1">
      <alignment horizontal="right" vertical="center" wrapText="1"/>
    </xf>
    <xf numFmtId="167" fontId="1" fillId="4" borderId="25" xfId="1" applyNumberFormat="1" applyFont="1" applyFill="1" applyBorder="1" applyAlignment="1">
      <alignment horizontal="right" vertical="center" wrapText="1"/>
    </xf>
    <xf numFmtId="0" fontId="0" fillId="2" borderId="18" xfId="0" applyFill="1" applyBorder="1" applyAlignment="1">
      <alignment vertical="center" wrapText="1"/>
    </xf>
    <xf numFmtId="167" fontId="1" fillId="4" borderId="9" xfId="1" applyNumberFormat="1" applyFont="1" applyFill="1" applyBorder="1" applyAlignment="1">
      <alignment horizontal="right" vertical="center" wrapText="1"/>
    </xf>
    <xf numFmtId="167" fontId="1" fillId="4" borderId="19" xfId="1" applyNumberFormat="1" applyFont="1" applyFill="1" applyBorder="1" applyAlignment="1">
      <alignment horizontal="right" vertical="center" wrapText="1"/>
    </xf>
    <xf numFmtId="167" fontId="1" fillId="2" borderId="9" xfId="1" applyNumberFormat="1" applyFont="1" applyFill="1" applyBorder="1" applyAlignment="1">
      <alignment horizontal="right" vertical="center" wrapText="1"/>
    </xf>
    <xf numFmtId="0" fontId="2" fillId="2" borderId="26" xfId="0" applyFont="1" applyFill="1" applyBorder="1" applyAlignment="1">
      <alignment vertical="center" wrapText="1"/>
    </xf>
    <xf numFmtId="167" fontId="2" fillId="4" borderId="21" xfId="1" applyNumberFormat="1" applyFont="1" applyFill="1" applyBorder="1" applyAlignment="1">
      <alignment horizontal="right" vertical="center" wrapText="1"/>
    </xf>
    <xf numFmtId="167" fontId="2" fillId="4" borderId="22" xfId="1" applyNumberFormat="1" applyFont="1" applyFill="1" applyBorder="1" applyAlignment="1">
      <alignment horizontal="right" vertical="center" wrapText="1"/>
    </xf>
    <xf numFmtId="0" fontId="0" fillId="0" borderId="0" xfId="0" applyFill="1" applyAlignment="1">
      <alignment wrapText="1"/>
    </xf>
    <xf numFmtId="167" fontId="0" fillId="0" borderId="0" xfId="0" applyNumberFormat="1" applyFill="1" applyAlignment="1">
      <alignment wrapText="1"/>
    </xf>
    <xf numFmtId="9" fontId="1" fillId="0" borderId="0" xfId="2" applyFont="1" applyAlignment="1">
      <alignment wrapText="1"/>
    </xf>
    <xf numFmtId="10" fontId="2" fillId="0" borderId="0" xfId="2" applyNumberFormat="1" applyFont="1" applyAlignment="1">
      <alignment wrapText="1"/>
    </xf>
    <xf numFmtId="0" fontId="15" fillId="0" borderId="0" xfId="0" applyFont="1" applyAlignment="1">
      <alignment wrapText="1"/>
    </xf>
    <xf numFmtId="0" fontId="3" fillId="0" borderId="0" xfId="0" applyFont="1" applyAlignment="1">
      <alignment wrapText="1"/>
    </xf>
    <xf numFmtId="0" fontId="0" fillId="2" borderId="24" xfId="0" applyFill="1" applyBorder="1" applyAlignment="1">
      <alignment horizontal="center" vertical="center" wrapText="1"/>
    </xf>
    <xf numFmtId="167" fontId="0" fillId="4" borderId="24" xfId="0" applyNumberFormat="1" applyFill="1" applyBorder="1" applyAlignment="1">
      <alignment horizontal="center" vertical="center" wrapText="1"/>
    </xf>
    <xf numFmtId="167" fontId="0" fillId="3" borderId="24" xfId="0" applyNumberFormat="1" applyFill="1" applyBorder="1" applyAlignment="1">
      <alignment horizontal="center" vertical="center" wrapText="1"/>
    </xf>
    <xf numFmtId="1" fontId="0" fillId="2" borderId="24" xfId="0" applyNumberFormat="1" applyFill="1" applyBorder="1" applyAlignment="1">
      <alignment horizontal="center" vertical="center" wrapText="1"/>
    </xf>
    <xf numFmtId="167" fontId="0" fillId="4" borderId="25" xfId="0" applyNumberFormat="1" applyFill="1" applyBorder="1" applyAlignment="1">
      <alignment horizontal="center" vertical="center" wrapText="1"/>
    </xf>
    <xf numFmtId="0" fontId="0" fillId="0" borderId="0" xfId="0" applyAlignment="1">
      <alignment vertical="center" wrapText="1"/>
    </xf>
    <xf numFmtId="167" fontId="0" fillId="0" borderId="0" xfId="0" applyNumberFormat="1" applyAlignment="1">
      <alignment vertical="center" wrapText="1"/>
    </xf>
    <xf numFmtId="0" fontId="0" fillId="2" borderId="9" xfId="0" applyFill="1" applyBorder="1" applyAlignment="1">
      <alignment horizontal="center" vertical="center" wrapText="1"/>
    </xf>
    <xf numFmtId="167" fontId="1" fillId="3" borderId="9" xfId="1" applyNumberFormat="1" applyFont="1" applyFill="1" applyBorder="1" applyAlignment="1">
      <alignment horizontal="center" vertical="center" wrapText="1"/>
    </xf>
    <xf numFmtId="167" fontId="0" fillId="2" borderId="9" xfId="0" applyNumberFormat="1" applyFill="1" applyBorder="1" applyAlignment="1">
      <alignment horizontal="center" vertical="center" wrapText="1"/>
    </xf>
    <xf numFmtId="167" fontId="0" fillId="3" borderId="9" xfId="0" applyNumberFormat="1" applyFill="1" applyBorder="1" applyAlignment="1">
      <alignment horizontal="center" vertical="center" wrapText="1"/>
    </xf>
    <xf numFmtId="1" fontId="0" fillId="2" borderId="9" xfId="0" applyNumberFormat="1" applyFill="1" applyBorder="1" applyAlignment="1">
      <alignment horizontal="center" vertical="center" wrapText="1"/>
    </xf>
    <xf numFmtId="167" fontId="0" fillId="4" borderId="19" xfId="0" applyNumberFormat="1" applyFill="1" applyBorder="1" applyAlignment="1">
      <alignment horizontal="center" vertical="center" wrapText="1"/>
    </xf>
    <xf numFmtId="167" fontId="0" fillId="2" borderId="9" xfId="0" applyNumberFormat="1" applyFill="1" applyBorder="1" applyAlignment="1">
      <alignment vertical="center" wrapText="1"/>
    </xf>
    <xf numFmtId="167" fontId="2" fillId="4" borderId="19" xfId="0" applyNumberFormat="1" applyFont="1" applyFill="1" applyBorder="1" applyAlignment="1">
      <alignment horizontal="center" vertical="center" wrapText="1"/>
    </xf>
    <xf numFmtId="167" fontId="2" fillId="3" borderId="19" xfId="0" applyNumberFormat="1" applyFont="1" applyFill="1" applyBorder="1" applyAlignment="1">
      <alignment horizontal="center" vertical="center" wrapText="1"/>
    </xf>
    <xf numFmtId="10" fontId="1" fillId="4" borderId="9" xfId="2" applyNumberFormat="1" applyFont="1" applyFill="1" applyBorder="1" applyAlignment="1">
      <alignment horizontal="center" vertical="center" wrapText="1"/>
    </xf>
    <xf numFmtId="44" fontId="0" fillId="0" borderId="0" xfId="0" applyNumberFormat="1" applyAlignment="1">
      <alignment vertical="center" wrapText="1"/>
    </xf>
    <xf numFmtId="167" fontId="2" fillId="2" borderId="9" xfId="0" applyNumberFormat="1" applyFont="1" applyFill="1" applyBorder="1" applyAlignment="1">
      <alignment horizontal="center" vertical="center" wrapText="1"/>
    </xf>
    <xf numFmtId="10" fontId="2" fillId="2" borderId="9" xfId="2" applyNumberFormat="1" applyFont="1" applyFill="1" applyBorder="1" applyAlignment="1">
      <alignment horizontal="center" vertical="center" wrapText="1"/>
    </xf>
    <xf numFmtId="1" fontId="2" fillId="2" borderId="9" xfId="0" applyNumberFormat="1" applyFont="1" applyFill="1" applyBorder="1" applyAlignment="1">
      <alignment horizontal="center" vertical="center" wrapText="1"/>
    </xf>
    <xf numFmtId="1" fontId="2" fillId="2" borderId="9" xfId="2" applyNumberFormat="1" applyFont="1" applyFill="1" applyBorder="1" applyAlignment="1">
      <alignment horizontal="center" vertical="center" wrapText="1"/>
    </xf>
    <xf numFmtId="167" fontId="2" fillId="4" borderId="19" xfId="0" applyNumberFormat="1" applyFont="1" applyFill="1" applyBorder="1" applyAlignment="1">
      <alignment vertical="center" wrapText="1"/>
    </xf>
    <xf numFmtId="167" fontId="2" fillId="2" borderId="21" xfId="0" applyNumberFormat="1" applyFont="1" applyFill="1" applyBorder="1" applyAlignment="1">
      <alignment horizontal="center" vertical="center" wrapText="1"/>
    </xf>
    <xf numFmtId="167" fontId="2" fillId="4" borderId="2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167" fontId="2" fillId="0" borderId="0" xfId="0" applyNumberFormat="1" applyFont="1" applyBorder="1" applyAlignment="1">
      <alignment vertical="center" wrapText="1"/>
    </xf>
    <xf numFmtId="167" fontId="2" fillId="0" borderId="0" xfId="0" applyNumberFormat="1" applyFont="1" applyBorder="1" applyAlignment="1">
      <alignment horizontal="center" vertical="center" wrapText="1"/>
    </xf>
    <xf numFmtId="0" fontId="0" fillId="0" borderId="0" xfId="0" applyAlignment="1">
      <alignment horizontal="justify" vertical="center" wrapText="1"/>
    </xf>
    <xf numFmtId="0" fontId="0" fillId="0" borderId="7" xfId="0" applyBorder="1" applyAlignment="1">
      <alignment vertical="center" wrapText="1"/>
    </xf>
    <xf numFmtId="167" fontId="2" fillId="3" borderId="9" xfId="1" applyNumberFormat="1" applyFont="1" applyFill="1" applyBorder="1" applyAlignment="1">
      <alignment horizontal="center" vertical="center" wrapText="1"/>
    </xf>
    <xf numFmtId="170" fontId="1" fillId="0" borderId="0" xfId="2" applyNumberFormat="1" applyFont="1" applyAlignment="1">
      <alignment wrapText="1"/>
    </xf>
    <xf numFmtId="49" fontId="0" fillId="0" borderId="0" xfId="0" applyNumberFormat="1"/>
    <xf numFmtId="0" fontId="2" fillId="0" borderId="9" xfId="0" applyFont="1" applyBorder="1" applyAlignment="1">
      <alignment horizontal="center" vertical="center"/>
    </xf>
    <xf numFmtId="49" fontId="0" fillId="0" borderId="9" xfId="0" applyNumberFormat="1" applyBorder="1" applyAlignment="1">
      <alignment horizontal="center"/>
    </xf>
    <xf numFmtId="0" fontId="0" fillId="0" borderId="9" xfId="0" applyBorder="1" applyAlignment="1">
      <alignment horizontal="center"/>
    </xf>
    <xf numFmtId="49" fontId="2" fillId="0" borderId="9" xfId="0" applyNumberFormat="1" applyFont="1" applyBorder="1" applyAlignment="1">
      <alignment horizontal="center"/>
    </xf>
    <xf numFmtId="0" fontId="2" fillId="0" borderId="9" xfId="0" applyFont="1" applyBorder="1" applyAlignment="1">
      <alignment horizontal="center"/>
    </xf>
    <xf numFmtId="0" fontId="18" fillId="8" borderId="9" xfId="7" applyFont="1" applyFill="1" applyBorder="1" applyAlignment="1">
      <alignment horizontal="center" vertical="center"/>
    </xf>
    <xf numFmtId="0" fontId="18" fillId="9" borderId="9" xfId="8" applyNumberFormat="1" applyFont="1" applyFill="1" applyBorder="1" applyAlignment="1">
      <alignment horizontal="center" vertical="center"/>
    </xf>
    <xf numFmtId="0" fontId="19" fillId="0" borderId="0" xfId="7" applyFont="1" applyAlignment="1">
      <alignment vertical="center"/>
    </xf>
    <xf numFmtId="0" fontId="18" fillId="9" borderId="9" xfId="7" applyFont="1" applyFill="1" applyBorder="1" applyAlignment="1">
      <alignment horizontal="center" vertical="center"/>
    </xf>
    <xf numFmtId="171" fontId="18" fillId="9" borderId="9" xfId="8" applyNumberFormat="1" applyFont="1" applyFill="1" applyBorder="1" applyAlignment="1">
      <alignment horizontal="center" vertical="center"/>
    </xf>
    <xf numFmtId="0" fontId="10" fillId="0" borderId="0" xfId="7" applyAlignment="1">
      <alignment vertical="center"/>
    </xf>
    <xf numFmtId="171" fontId="18" fillId="8" borderId="9" xfId="8" applyNumberFormat="1" applyFont="1" applyFill="1" applyBorder="1" applyAlignment="1">
      <alignment horizontal="center" vertical="center"/>
    </xf>
    <xf numFmtId="0" fontId="18" fillId="0" borderId="0" xfId="7" applyFont="1" applyFill="1" applyBorder="1" applyAlignment="1">
      <alignment horizontal="center" vertical="center"/>
    </xf>
    <xf numFmtId="43" fontId="18" fillId="0" borderId="0" xfId="8" applyFont="1" applyFill="1" applyBorder="1" applyAlignment="1">
      <alignment horizontal="center" vertical="center"/>
    </xf>
    <xf numFmtId="0" fontId="10" fillId="0" borderId="0" xfId="7"/>
    <xf numFmtId="0" fontId="20" fillId="5" borderId="27" xfId="7" applyFont="1" applyFill="1" applyBorder="1" applyAlignment="1">
      <alignment vertical="center" wrapText="1"/>
    </xf>
    <xf numFmtId="0" fontId="22" fillId="0" borderId="32" xfId="7" applyFont="1" applyBorder="1" applyAlignment="1">
      <alignment vertical="center"/>
    </xf>
    <xf numFmtId="0" fontId="22" fillId="0" borderId="33" xfId="7" applyFont="1" applyBorder="1" applyAlignment="1">
      <alignment vertical="center"/>
    </xf>
    <xf numFmtId="0" fontId="10" fillId="0" borderId="0" xfId="7" applyFill="1" applyAlignment="1">
      <alignment vertical="center"/>
    </xf>
    <xf numFmtId="3" fontId="22" fillId="0" borderId="35" xfId="7" applyNumberFormat="1" applyFont="1" applyBorder="1" applyAlignment="1">
      <alignment horizontal="center" vertical="center"/>
    </xf>
    <xf numFmtId="0" fontId="22" fillId="0" borderId="35" xfId="7" applyFont="1" applyBorder="1" applyAlignment="1">
      <alignment vertical="center"/>
    </xf>
    <xf numFmtId="0" fontId="22" fillId="0" borderId="36" xfId="7" applyFont="1" applyBorder="1" applyAlignment="1">
      <alignment vertical="center"/>
    </xf>
    <xf numFmtId="3" fontId="22" fillId="10" borderId="35" xfId="7" applyNumberFormat="1" applyFont="1" applyFill="1" applyBorder="1" applyAlignment="1">
      <alignment horizontal="center" vertical="center"/>
    </xf>
    <xf numFmtId="0" fontId="22" fillId="10" borderId="35" xfId="7" applyFont="1" applyFill="1" applyBorder="1" applyAlignment="1">
      <alignment vertical="center"/>
    </xf>
    <xf numFmtId="0" fontId="22" fillId="10" borderId="36" xfId="7" applyFont="1" applyFill="1" applyBorder="1" applyAlignment="1">
      <alignment vertical="center"/>
    </xf>
    <xf numFmtId="3" fontId="22" fillId="10" borderId="38" xfId="7" applyNumberFormat="1" applyFont="1" applyFill="1" applyBorder="1" applyAlignment="1">
      <alignment horizontal="center" vertical="center"/>
    </xf>
    <xf numFmtId="10" fontId="22" fillId="10" borderId="35" xfId="7" applyNumberFormat="1" applyFont="1" applyFill="1" applyBorder="1" applyAlignment="1">
      <alignment horizontal="center" vertical="center"/>
    </xf>
    <xf numFmtId="0" fontId="22" fillId="10" borderId="39" xfId="7" applyFont="1" applyFill="1" applyBorder="1" applyAlignment="1">
      <alignment vertical="center"/>
    </xf>
    <xf numFmtId="3" fontId="20" fillId="6" borderId="41" xfId="7" applyNumberFormat="1" applyFont="1" applyFill="1" applyBorder="1" applyAlignment="1">
      <alignment horizontal="center" vertical="center"/>
    </xf>
    <xf numFmtId="0" fontId="20" fillId="6" borderId="29" xfId="7" applyFont="1" applyFill="1" applyBorder="1" applyAlignment="1">
      <alignment horizontal="center" vertical="center"/>
    </xf>
    <xf numFmtId="0" fontId="20" fillId="6" borderId="42" xfId="7" applyFont="1" applyFill="1" applyBorder="1" applyAlignment="1">
      <alignment horizontal="center" vertical="center"/>
    </xf>
    <xf numFmtId="3" fontId="22" fillId="0" borderId="32" xfId="7" applyNumberFormat="1" applyFont="1" applyBorder="1" applyAlignment="1">
      <alignment horizontal="center" vertical="center"/>
    </xf>
    <xf numFmtId="3" fontId="22" fillId="0" borderId="33" xfId="7" applyNumberFormat="1" applyFont="1" applyBorder="1" applyAlignment="1">
      <alignment horizontal="center" vertical="center"/>
    </xf>
    <xf numFmtId="3" fontId="22" fillId="10" borderId="36" xfId="7" applyNumberFormat="1" applyFont="1" applyFill="1" applyBorder="1" applyAlignment="1">
      <alignment horizontal="center" vertical="center"/>
    </xf>
    <xf numFmtId="3" fontId="22" fillId="0" borderId="36" xfId="7" applyNumberFormat="1" applyFont="1" applyBorder="1" applyAlignment="1">
      <alignment horizontal="center" vertical="center"/>
    </xf>
    <xf numFmtId="3" fontId="22" fillId="10" borderId="39" xfId="7" applyNumberFormat="1" applyFont="1" applyFill="1" applyBorder="1" applyAlignment="1">
      <alignment horizontal="center" vertical="center"/>
    </xf>
    <xf numFmtId="0" fontId="22" fillId="6" borderId="41" xfId="7" applyFont="1" applyFill="1" applyBorder="1" applyAlignment="1">
      <alignment horizontal="center" vertical="center"/>
    </xf>
    <xf numFmtId="0" fontId="22" fillId="6" borderId="29" xfId="7" applyFont="1" applyFill="1" applyBorder="1" applyAlignment="1">
      <alignment horizontal="center" vertical="center"/>
    </xf>
    <xf numFmtId="0" fontId="22" fillId="6" borderId="42" xfId="7" applyFont="1" applyFill="1" applyBorder="1" applyAlignment="1">
      <alignment horizontal="center" vertical="center"/>
    </xf>
    <xf numFmtId="3" fontId="22" fillId="0" borderId="38" xfId="7" applyNumberFormat="1" applyFont="1" applyBorder="1" applyAlignment="1">
      <alignment horizontal="center" vertical="center"/>
    </xf>
    <xf numFmtId="3" fontId="22" fillId="0" borderId="39" xfId="7" applyNumberFormat="1" applyFont="1" applyBorder="1" applyAlignment="1">
      <alignment horizontal="center" vertical="center"/>
    </xf>
    <xf numFmtId="3" fontId="22" fillId="6" borderId="41" xfId="7" applyNumberFormat="1" applyFont="1" applyFill="1" applyBorder="1" applyAlignment="1">
      <alignment horizontal="center" vertical="center"/>
    </xf>
    <xf numFmtId="10" fontId="22" fillId="6" borderId="29" xfId="7" applyNumberFormat="1" applyFont="1" applyFill="1" applyBorder="1" applyAlignment="1">
      <alignment horizontal="center" vertical="center"/>
    </xf>
    <xf numFmtId="3" fontId="22" fillId="6" borderId="42" xfId="7" applyNumberFormat="1" applyFont="1" applyFill="1" applyBorder="1" applyAlignment="1">
      <alignment horizontal="center" vertical="center"/>
    </xf>
    <xf numFmtId="3" fontId="22" fillId="0" borderId="44" xfId="7" applyNumberFormat="1" applyFont="1" applyBorder="1" applyAlignment="1">
      <alignment horizontal="center"/>
    </xf>
    <xf numFmtId="3" fontId="22" fillId="0" borderId="45" xfId="7" applyNumberFormat="1" applyFont="1" applyBorder="1" applyAlignment="1">
      <alignment horizontal="center"/>
    </xf>
    <xf numFmtId="0" fontId="22" fillId="6" borderId="17" xfId="7" applyFont="1" applyFill="1" applyBorder="1" applyAlignment="1">
      <alignment vertical="center"/>
    </xf>
    <xf numFmtId="0" fontId="22" fillId="6" borderId="0" xfId="7" applyFont="1" applyFill="1" applyBorder="1" applyAlignment="1">
      <alignment vertical="center"/>
    </xf>
    <xf numFmtId="0" fontId="20" fillId="6" borderId="48" xfId="7" applyFont="1" applyFill="1" applyBorder="1" applyAlignment="1">
      <alignment vertical="center"/>
    </xf>
    <xf numFmtId="10" fontId="20" fillId="6" borderId="29" xfId="7" applyNumberFormat="1" applyFont="1" applyFill="1" applyBorder="1" applyAlignment="1">
      <alignment vertical="center"/>
    </xf>
    <xf numFmtId="0" fontId="20" fillId="0" borderId="0" xfId="7" applyFont="1" applyFill="1" applyBorder="1" applyAlignment="1">
      <alignment vertical="center"/>
    </xf>
    <xf numFmtId="0" fontId="23" fillId="0" borderId="0" xfId="7" applyFont="1" applyFill="1" applyBorder="1" applyAlignment="1">
      <alignment vertical="center"/>
    </xf>
    <xf numFmtId="3" fontId="20" fillId="0" borderId="0" xfId="7" applyNumberFormat="1" applyFont="1" applyFill="1" applyBorder="1" applyAlignment="1">
      <alignment horizontal="center" vertical="center"/>
    </xf>
    <xf numFmtId="10" fontId="20" fillId="0" borderId="0" xfId="7" applyNumberFormat="1" applyFont="1" applyFill="1" applyBorder="1" applyAlignment="1">
      <alignment vertical="center"/>
    </xf>
    <xf numFmtId="3" fontId="20" fillId="0" borderId="0" xfId="7" applyNumberFormat="1" applyFont="1" applyFill="1" applyBorder="1" applyAlignment="1">
      <alignment vertical="center"/>
    </xf>
    <xf numFmtId="172" fontId="10" fillId="9" borderId="9" xfId="7" applyNumberFormat="1" applyFill="1" applyBorder="1" applyAlignment="1">
      <alignment horizontal="center" vertical="center" wrapText="1"/>
    </xf>
    <xf numFmtId="172" fontId="10" fillId="0" borderId="0" xfId="7" applyNumberFormat="1" applyAlignment="1">
      <alignment horizontal="center" vertical="center"/>
    </xf>
    <xf numFmtId="3" fontId="10" fillId="0" borderId="0" xfId="7" applyNumberFormat="1" applyAlignment="1">
      <alignment vertical="center"/>
    </xf>
    <xf numFmtId="171" fontId="19" fillId="0" borderId="9" xfId="6" applyNumberFormat="1" applyFont="1" applyFill="1" applyBorder="1" applyAlignment="1" applyProtection="1">
      <alignment horizontal="center" vertical="center"/>
    </xf>
    <xf numFmtId="173" fontId="19" fillId="0" borderId="9" xfId="6" applyNumberFormat="1" applyFont="1" applyFill="1" applyBorder="1" applyAlignment="1" applyProtection="1">
      <alignment horizontal="center" vertical="center"/>
    </xf>
    <xf numFmtId="173" fontId="19" fillId="7" borderId="9" xfId="6" applyNumberFormat="1" applyFont="1" applyFill="1" applyBorder="1" applyAlignment="1" applyProtection="1">
      <alignment horizontal="center" vertical="center"/>
    </xf>
    <xf numFmtId="174" fontId="19" fillId="11" borderId="9" xfId="6" applyNumberFormat="1" applyFont="1" applyFill="1" applyBorder="1" applyAlignment="1" applyProtection="1">
      <alignment horizontal="center" vertical="center"/>
    </xf>
    <xf numFmtId="172" fontId="10" fillId="0" borderId="9" xfId="7" applyNumberFormat="1" applyBorder="1" applyAlignment="1">
      <alignment horizontal="center" vertical="center"/>
    </xf>
    <xf numFmtId="9" fontId="10" fillId="0" borderId="0" xfId="4" applyFont="1" applyAlignment="1">
      <alignment horizontal="center" vertical="center"/>
    </xf>
    <xf numFmtId="0" fontId="19" fillId="0" borderId="0" xfId="7" applyFont="1" applyFill="1" applyAlignment="1">
      <alignment vertical="center"/>
    </xf>
    <xf numFmtId="42" fontId="10" fillId="0" borderId="0" xfId="9" applyFont="1"/>
    <xf numFmtId="42" fontId="10" fillId="0" borderId="0" xfId="7" applyNumberFormat="1"/>
    <xf numFmtId="0" fontId="10" fillId="0" borderId="0" xfId="7" applyFill="1"/>
    <xf numFmtId="171" fontId="22" fillId="0" borderId="35" xfId="7" applyNumberFormat="1" applyFont="1" applyBorder="1" applyAlignment="1">
      <alignment horizontal="center" vertical="center"/>
    </xf>
    <xf numFmtId="0" fontId="22" fillId="9" borderId="35" xfId="7" applyFont="1" applyFill="1" applyBorder="1" applyAlignment="1">
      <alignment vertical="center"/>
    </xf>
    <xf numFmtId="0" fontId="22" fillId="9" borderId="36" xfId="7" applyFont="1" applyFill="1" applyBorder="1" applyAlignment="1">
      <alignment vertical="center"/>
    </xf>
    <xf numFmtId="171" fontId="22" fillId="9" borderId="38" xfId="7" applyNumberFormat="1" applyFont="1" applyFill="1" applyBorder="1" applyAlignment="1">
      <alignment horizontal="center" vertical="center"/>
    </xf>
    <xf numFmtId="0" fontId="22" fillId="9" borderId="39" xfId="7" applyFont="1" applyFill="1" applyBorder="1" applyAlignment="1">
      <alignment vertical="center"/>
    </xf>
    <xf numFmtId="172" fontId="10" fillId="0" borderId="0" xfId="7" applyNumberFormat="1" applyAlignment="1">
      <alignment vertical="center"/>
    </xf>
    <xf numFmtId="3" fontId="22" fillId="9" borderId="35" xfId="7" applyNumberFormat="1" applyFont="1" applyFill="1" applyBorder="1" applyAlignment="1">
      <alignment horizontal="center" vertical="center"/>
    </xf>
    <xf numFmtId="3" fontId="22" fillId="9" borderId="38" xfId="7" applyNumberFormat="1" applyFont="1" applyFill="1" applyBorder="1" applyAlignment="1">
      <alignment horizontal="center" vertical="center"/>
    </xf>
    <xf numFmtId="3" fontId="22" fillId="9" borderId="36" xfId="7" applyNumberFormat="1" applyFont="1" applyFill="1" applyBorder="1" applyAlignment="1">
      <alignment horizontal="center" vertical="center"/>
    </xf>
    <xf numFmtId="3" fontId="22" fillId="9" borderId="39" xfId="7" applyNumberFormat="1" applyFont="1" applyFill="1" applyBorder="1" applyAlignment="1">
      <alignment horizontal="center" vertical="center"/>
    </xf>
    <xf numFmtId="0" fontId="21" fillId="4" borderId="0" xfId="7" applyFont="1" applyFill="1" applyBorder="1" applyAlignment="1">
      <alignment vertical="center" wrapText="1"/>
    </xf>
    <xf numFmtId="3" fontId="20" fillId="4" borderId="41" xfId="7" applyNumberFormat="1" applyFont="1" applyFill="1" applyBorder="1" applyAlignment="1">
      <alignment horizontal="center" vertical="center"/>
    </xf>
    <xf numFmtId="10" fontId="20" fillId="4" borderId="29" xfId="7" applyNumberFormat="1" applyFont="1" applyFill="1" applyBorder="1" applyAlignment="1">
      <alignment vertical="center"/>
    </xf>
    <xf numFmtId="3" fontId="20" fillId="4" borderId="42" xfId="7" applyNumberFormat="1" applyFont="1" applyFill="1" applyBorder="1" applyAlignment="1">
      <alignment vertical="center"/>
    </xf>
    <xf numFmtId="165" fontId="5" fillId="0" borderId="0" xfId="0" applyNumberFormat="1" applyFont="1" applyAlignment="1">
      <alignment vertical="center" wrapText="1"/>
    </xf>
    <xf numFmtId="0" fontId="24" fillId="0" borderId="0" xfId="7" applyFont="1" applyAlignment="1">
      <alignment vertical="center"/>
    </xf>
    <xf numFmtId="0" fontId="25" fillId="8" borderId="61" xfId="7" applyFont="1" applyFill="1" applyBorder="1" applyAlignment="1">
      <alignment horizontal="center" vertical="center"/>
    </xf>
    <xf numFmtId="0" fontId="25" fillId="8" borderId="29" xfId="7" applyFont="1" applyFill="1" applyBorder="1" applyAlignment="1">
      <alignment horizontal="center" vertical="center" wrapText="1"/>
    </xf>
    <xf numFmtId="0" fontId="25" fillId="8" borderId="41" xfId="7" applyFont="1" applyFill="1" applyBorder="1" applyAlignment="1">
      <alignment horizontal="center" vertical="center" wrapText="1"/>
    </xf>
    <xf numFmtId="0" fontId="25" fillId="8" borderId="40" xfId="7" applyFont="1" applyFill="1" applyBorder="1" applyAlignment="1">
      <alignment horizontal="center" vertical="center" wrapText="1"/>
    </xf>
    <xf numFmtId="0" fontId="25" fillId="8" borderId="30" xfId="7" applyFont="1" applyFill="1" applyBorder="1" applyAlignment="1">
      <alignment horizontal="center" vertical="center" wrapText="1"/>
    </xf>
    <xf numFmtId="0" fontId="23" fillId="12" borderId="61" xfId="7" applyFont="1" applyFill="1" applyBorder="1" applyAlignment="1">
      <alignment horizontal="center" vertical="center"/>
    </xf>
    <xf numFmtId="0" fontId="23" fillId="12" borderId="41" xfId="7" applyFont="1" applyFill="1" applyBorder="1" applyAlignment="1">
      <alignment horizontal="left" vertical="center" wrapText="1"/>
    </xf>
    <xf numFmtId="0" fontId="19" fillId="12" borderId="41" xfId="7" applyFont="1" applyFill="1" applyBorder="1" applyAlignment="1">
      <alignment vertical="center"/>
    </xf>
    <xf numFmtId="0" fontId="19" fillId="12" borderId="62" xfId="7" applyFont="1" applyFill="1" applyBorder="1" applyAlignment="1">
      <alignment vertical="center"/>
    </xf>
    <xf numFmtId="0" fontId="19" fillId="12" borderId="42" xfId="7" applyFont="1" applyFill="1" applyBorder="1" applyAlignment="1">
      <alignment vertical="center"/>
    </xf>
    <xf numFmtId="0" fontId="23" fillId="8" borderId="61" xfId="7" applyFont="1" applyFill="1" applyBorder="1" applyAlignment="1">
      <alignment horizontal="center" vertical="center"/>
    </xf>
    <xf numFmtId="0" fontId="23" fillId="8" borderId="41" xfId="7" applyFont="1" applyFill="1" applyBorder="1" applyAlignment="1">
      <alignment horizontal="justify" vertical="center" wrapText="1"/>
    </xf>
    <xf numFmtId="0" fontId="19" fillId="8" borderId="41" xfId="7" applyFont="1" applyFill="1" applyBorder="1" applyAlignment="1">
      <alignment vertical="center"/>
    </xf>
    <xf numFmtId="0" fontId="19" fillId="8" borderId="62" xfId="7" applyFont="1" applyFill="1" applyBorder="1" applyAlignment="1">
      <alignment vertical="center"/>
    </xf>
    <xf numFmtId="0" fontId="19" fillId="8" borderId="42" xfId="7" applyFont="1" applyFill="1" applyBorder="1" applyAlignment="1">
      <alignment vertical="center"/>
    </xf>
    <xf numFmtId="171" fontId="26" fillId="13" borderId="64" xfId="7" applyNumberFormat="1" applyFont="1" applyFill="1" applyBorder="1" applyAlignment="1">
      <alignment horizontal="center" vertical="center"/>
    </xf>
    <xf numFmtId="175" fontId="26" fillId="13" borderId="64" xfId="7" applyNumberFormat="1" applyFont="1" applyFill="1" applyBorder="1" applyAlignment="1">
      <alignment horizontal="center" vertical="center"/>
    </xf>
    <xf numFmtId="9" fontId="26" fillId="13" borderId="64" xfId="7" applyNumberFormat="1" applyFont="1" applyFill="1" applyBorder="1" applyAlignment="1">
      <alignment horizontal="center" vertical="center"/>
    </xf>
    <xf numFmtId="0" fontId="10" fillId="0" borderId="0" xfId="7" applyAlignment="1">
      <alignment horizontal="center" vertical="center"/>
    </xf>
    <xf numFmtId="0" fontId="26" fillId="0" borderId="63" xfId="7" applyFont="1" applyFill="1" applyBorder="1" applyAlignment="1">
      <alignment horizontal="center" vertical="center"/>
    </xf>
    <xf numFmtId="0" fontId="26" fillId="0" borderId="64" xfId="7" applyFont="1" applyFill="1" applyBorder="1" applyAlignment="1">
      <alignment horizontal="justify" vertical="center" wrapText="1"/>
    </xf>
    <xf numFmtId="171" fontId="26" fillId="0" borderId="64" xfId="7" applyNumberFormat="1" applyFont="1" applyFill="1" applyBorder="1" applyAlignment="1">
      <alignment horizontal="center" vertical="center"/>
    </xf>
    <xf numFmtId="175" fontId="26" fillId="0" borderId="64" xfId="7" applyNumberFormat="1" applyFont="1" applyFill="1" applyBorder="1" applyAlignment="1">
      <alignment horizontal="center" vertical="center"/>
    </xf>
    <xf numFmtId="9" fontId="26" fillId="0" borderId="64" xfId="7" applyNumberFormat="1" applyFont="1" applyFill="1" applyBorder="1" applyAlignment="1">
      <alignment horizontal="center" vertical="center"/>
    </xf>
    <xf numFmtId="0" fontId="26" fillId="0" borderId="64" xfId="7" applyFont="1" applyFill="1" applyBorder="1" applyAlignment="1">
      <alignment horizontal="center" vertical="center"/>
    </xf>
    <xf numFmtId="0" fontId="26" fillId="0" borderId="65" xfId="7" applyFont="1" applyFill="1" applyBorder="1" applyAlignment="1">
      <alignment horizontal="center" vertical="center"/>
    </xf>
    <xf numFmtId="176" fontId="26" fillId="0" borderId="66" xfId="7" applyNumberFormat="1" applyFont="1" applyFill="1" applyBorder="1" applyAlignment="1">
      <alignment horizontal="center" vertical="center"/>
    </xf>
    <xf numFmtId="0" fontId="26" fillId="13" borderId="64" xfId="7" applyFont="1" applyFill="1" applyBorder="1" applyAlignment="1">
      <alignment horizontal="left" vertical="center" wrapText="1"/>
    </xf>
    <xf numFmtId="1" fontId="26" fillId="13" borderId="64" xfId="7" applyNumberFormat="1" applyFont="1" applyFill="1" applyBorder="1" applyAlignment="1">
      <alignment horizontal="center" vertical="center"/>
    </xf>
    <xf numFmtId="1" fontId="26" fillId="13" borderId="65" xfId="7" applyNumberFormat="1" applyFont="1" applyFill="1" applyBorder="1" applyAlignment="1">
      <alignment horizontal="center" vertical="center"/>
    </xf>
    <xf numFmtId="171" fontId="26" fillId="13" borderId="66" xfId="7" applyNumberFormat="1" applyFont="1" applyFill="1" applyBorder="1" applyAlignment="1">
      <alignment horizontal="center" vertical="center"/>
    </xf>
    <xf numFmtId="0" fontId="10" fillId="0" borderId="0" xfId="7" applyFill="1" applyAlignment="1">
      <alignment horizontal="center" vertical="center"/>
    </xf>
    <xf numFmtId="0" fontId="26" fillId="8" borderId="41" xfId="7" applyFont="1" applyFill="1" applyBorder="1" applyAlignment="1">
      <alignment vertical="center"/>
    </xf>
    <xf numFmtId="176" fontId="26" fillId="8" borderId="42" xfId="7" applyNumberFormat="1" applyFont="1" applyFill="1" applyBorder="1" applyAlignment="1">
      <alignment vertical="center"/>
    </xf>
    <xf numFmtId="0" fontId="24" fillId="0" borderId="0" xfId="7" applyFont="1" applyAlignment="1">
      <alignment horizontal="center" vertical="center"/>
    </xf>
    <xf numFmtId="0" fontId="26" fillId="0" borderId="63" xfId="7" applyFont="1" applyBorder="1" applyAlignment="1">
      <alignment horizontal="center" vertical="center"/>
    </xf>
    <xf numFmtId="0" fontId="26" fillId="12" borderId="41" xfId="7" applyFont="1" applyFill="1" applyBorder="1" applyAlignment="1">
      <alignment vertical="center"/>
    </xf>
    <xf numFmtId="176" fontId="26" fillId="12" borderId="42" xfId="7" applyNumberFormat="1" applyFont="1" applyFill="1" applyBorder="1" applyAlignment="1">
      <alignment vertical="center"/>
    </xf>
    <xf numFmtId="2" fontId="26" fillId="8" borderId="41" xfId="7" applyNumberFormat="1" applyFont="1" applyFill="1" applyBorder="1" applyAlignment="1">
      <alignment vertical="center"/>
    </xf>
    <xf numFmtId="2" fontId="26" fillId="8" borderId="62" xfId="7" applyNumberFormat="1" applyFont="1" applyFill="1" applyBorder="1" applyAlignment="1">
      <alignment vertical="center"/>
    </xf>
    <xf numFmtId="2" fontId="26" fillId="12" borderId="41" xfId="7" applyNumberFormat="1" applyFont="1" applyFill="1" applyBorder="1" applyAlignment="1">
      <alignment vertical="center"/>
    </xf>
    <xf numFmtId="2" fontId="26" fillId="12" borderId="62" xfId="7" applyNumberFormat="1" applyFont="1" applyFill="1" applyBorder="1" applyAlignment="1">
      <alignment vertical="center"/>
    </xf>
    <xf numFmtId="0" fontId="23" fillId="4" borderId="61" xfId="7" applyFont="1" applyFill="1" applyBorder="1" applyAlignment="1">
      <alignment horizontal="center" vertical="center"/>
    </xf>
    <xf numFmtId="0" fontId="23" fillId="4" borderId="41" xfId="7" applyFont="1" applyFill="1" applyBorder="1" applyAlignment="1">
      <alignment horizontal="left" vertical="center" wrapText="1"/>
    </xf>
    <xf numFmtId="0" fontId="19" fillId="4" borderId="41" xfId="7" applyFont="1" applyFill="1" applyBorder="1" applyAlignment="1">
      <alignment vertical="center"/>
    </xf>
    <xf numFmtId="0" fontId="19" fillId="4" borderId="62" xfId="7" applyFont="1" applyFill="1" applyBorder="1" applyAlignment="1">
      <alignment vertical="center"/>
    </xf>
    <xf numFmtId="171" fontId="23" fillId="4" borderId="42" xfId="7" applyNumberFormat="1" applyFont="1" applyFill="1" applyBorder="1" applyAlignment="1">
      <alignment horizontal="center" vertical="center"/>
    </xf>
    <xf numFmtId="0" fontId="26" fillId="9" borderId="63" xfId="7" applyFont="1" applyFill="1" applyBorder="1" applyAlignment="1">
      <alignment horizontal="center" vertical="center"/>
    </xf>
    <xf numFmtId="0" fontId="25" fillId="9" borderId="64" xfId="7" applyFont="1" applyFill="1" applyBorder="1" applyAlignment="1">
      <alignment horizontal="left" vertical="center" wrapText="1"/>
    </xf>
    <xf numFmtId="171" fontId="25" fillId="9" borderId="64" xfId="7" applyNumberFormat="1" applyFont="1" applyFill="1" applyBorder="1" applyAlignment="1">
      <alignment horizontal="center" vertical="center"/>
    </xf>
    <xf numFmtId="4" fontId="25" fillId="9" borderId="64" xfId="7" applyNumberFormat="1" applyFont="1" applyFill="1" applyBorder="1" applyAlignment="1">
      <alignment horizontal="center" vertical="center"/>
    </xf>
    <xf numFmtId="9" fontId="25" fillId="9" borderId="64" xfId="7" applyNumberFormat="1" applyFont="1" applyFill="1" applyBorder="1" applyAlignment="1">
      <alignment horizontal="center" vertical="center"/>
    </xf>
    <xf numFmtId="9" fontId="25" fillId="9" borderId="65" xfId="7" applyNumberFormat="1" applyFont="1" applyFill="1" applyBorder="1" applyAlignment="1">
      <alignment horizontal="center" vertical="center"/>
    </xf>
    <xf numFmtId="171" fontId="26" fillId="9" borderId="66" xfId="7" applyNumberFormat="1" applyFont="1" applyFill="1" applyBorder="1" applyAlignment="1">
      <alignment horizontal="center" vertical="center"/>
    </xf>
    <xf numFmtId="0" fontId="19" fillId="0" borderId="34" xfId="7" applyFont="1" applyBorder="1" applyAlignment="1">
      <alignment horizontal="center" vertical="center"/>
    </xf>
    <xf numFmtId="0" fontId="23" fillId="0" borderId="35" xfId="7" applyFont="1" applyBorder="1" applyAlignment="1">
      <alignment horizontal="justify" vertical="center" wrapText="1"/>
    </xf>
    <xf numFmtId="0" fontId="23" fillId="0" borderId="35" xfId="7" applyFont="1" applyBorder="1" applyAlignment="1">
      <alignment vertical="center"/>
    </xf>
    <xf numFmtId="9" fontId="23" fillId="0" borderId="67" xfId="7" applyNumberFormat="1" applyFont="1" applyBorder="1" applyAlignment="1">
      <alignment horizontal="center" vertical="center"/>
    </xf>
    <xf numFmtId="171" fontId="23" fillId="0" borderId="36" xfId="7" applyNumberFormat="1" applyFont="1" applyBorder="1" applyAlignment="1">
      <alignment horizontal="center" vertical="center"/>
    </xf>
    <xf numFmtId="10" fontId="23" fillId="6" borderId="41" xfId="7" applyNumberFormat="1" applyFont="1" applyFill="1" applyBorder="1" applyAlignment="1">
      <alignment horizontal="center" vertical="center" wrapText="1"/>
    </xf>
    <xf numFmtId="9" fontId="23" fillId="6" borderId="62" xfId="7" applyNumberFormat="1" applyFont="1" applyFill="1" applyBorder="1" applyAlignment="1">
      <alignment horizontal="center" vertical="center" wrapText="1"/>
    </xf>
    <xf numFmtId="171" fontId="19" fillId="6" borderId="42" xfId="7" applyNumberFormat="1" applyFont="1" applyFill="1" applyBorder="1" applyAlignment="1">
      <alignment vertical="center"/>
    </xf>
    <xf numFmtId="169" fontId="1" fillId="4" borderId="24" xfId="2" applyNumberFormat="1" applyFont="1" applyFill="1" applyBorder="1" applyAlignment="1">
      <alignment horizontal="center" vertical="center" wrapText="1"/>
    </xf>
    <xf numFmtId="169" fontId="1" fillId="4" borderId="9" xfId="2"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168" fontId="5" fillId="0" borderId="0" xfId="0" applyNumberFormat="1" applyFont="1" applyAlignment="1">
      <alignment vertical="center" wrapText="1"/>
    </xf>
    <xf numFmtId="0" fontId="3" fillId="0" borderId="0" xfId="0" applyFont="1" applyAlignment="1">
      <alignment vertical="center" wrapText="1"/>
    </xf>
    <xf numFmtId="0" fontId="0" fillId="0" borderId="0" xfId="0" applyAlignment="1">
      <alignment horizontal="justify" vertical="center" wrapText="1"/>
    </xf>
    <xf numFmtId="164" fontId="5" fillId="3" borderId="9" xfId="1" applyFont="1" applyFill="1" applyBorder="1" applyAlignment="1">
      <alignment vertical="center" wrapText="1"/>
    </xf>
    <xf numFmtId="0" fontId="5" fillId="3" borderId="9" xfId="0" applyFont="1" applyFill="1" applyBorder="1" applyAlignment="1">
      <alignment horizontal="center" vertical="center" wrapText="1"/>
    </xf>
    <xf numFmtId="9" fontId="0" fillId="0" borderId="0" xfId="0" applyNumberFormat="1" applyAlignment="1">
      <alignment vertical="center" wrapText="1"/>
    </xf>
    <xf numFmtId="177" fontId="0" fillId="0" borderId="0" xfId="0" applyNumberFormat="1" applyAlignment="1">
      <alignment vertical="center" wrapText="1"/>
    </xf>
    <xf numFmtId="0" fontId="18" fillId="9" borderId="9" xfId="14" applyNumberFormat="1" applyFont="1" applyFill="1" applyBorder="1" applyAlignment="1">
      <alignment horizontal="center" vertical="center"/>
    </xf>
    <xf numFmtId="0" fontId="28" fillId="14" borderId="27" xfId="7" applyFont="1" applyFill="1" applyBorder="1" applyAlignment="1">
      <alignment vertical="center" wrapText="1"/>
    </xf>
    <xf numFmtId="0" fontId="29" fillId="0" borderId="32" xfId="7" applyFont="1" applyFill="1" applyBorder="1" applyAlignment="1">
      <alignment vertical="center"/>
    </xf>
    <xf numFmtId="0" fontId="29" fillId="0" borderId="33" xfId="7" applyFont="1" applyFill="1" applyBorder="1" applyAlignment="1">
      <alignment vertical="center"/>
    </xf>
    <xf numFmtId="0" fontId="29" fillId="0" borderId="35" xfId="7" applyFont="1" applyFill="1" applyBorder="1" applyAlignment="1">
      <alignment vertical="center"/>
    </xf>
    <xf numFmtId="0" fontId="29" fillId="0" borderId="36" xfId="7" applyFont="1" applyFill="1" applyBorder="1" applyAlignment="1">
      <alignment vertical="center"/>
    </xf>
    <xf numFmtId="42" fontId="10" fillId="0" borderId="0" xfId="13" applyFont="1" applyAlignment="1">
      <alignment vertical="center"/>
    </xf>
    <xf numFmtId="171" fontId="29" fillId="16" borderId="35" xfId="7" applyNumberFormat="1" applyFont="1" applyFill="1" applyBorder="1" applyAlignment="1">
      <alignment horizontal="center" vertical="center"/>
    </xf>
    <xf numFmtId="0" fontId="29" fillId="16" borderId="35" xfId="7" applyFont="1" applyFill="1" applyBorder="1" applyAlignment="1">
      <alignment vertical="center"/>
    </xf>
    <xf numFmtId="0" fontId="29" fillId="16" borderId="36" xfId="7" applyFont="1" applyFill="1" applyBorder="1" applyAlignment="1">
      <alignment vertical="center"/>
    </xf>
    <xf numFmtId="0" fontId="29" fillId="16" borderId="39" xfId="7" applyFont="1" applyFill="1" applyBorder="1" applyAlignment="1">
      <alignment vertical="center"/>
    </xf>
    <xf numFmtId="171" fontId="28" fillId="15" borderId="41" xfId="7" applyNumberFormat="1" applyFont="1" applyFill="1" applyBorder="1" applyAlignment="1">
      <alignment horizontal="center" vertical="center"/>
    </xf>
    <xf numFmtId="0" fontId="28" fillId="15" borderId="29" xfId="7" applyFont="1" applyFill="1" applyBorder="1" applyAlignment="1">
      <alignment horizontal="center" vertical="center"/>
    </xf>
    <xf numFmtId="0" fontId="28" fillId="15" borderId="42" xfId="7" applyFont="1" applyFill="1" applyBorder="1" applyAlignment="1">
      <alignment horizontal="center" vertical="center"/>
    </xf>
    <xf numFmtId="171" fontId="29" fillId="0" borderId="32" xfId="7" applyNumberFormat="1" applyFont="1" applyFill="1" applyBorder="1" applyAlignment="1">
      <alignment horizontal="center" vertical="center"/>
    </xf>
    <xf numFmtId="171" fontId="29" fillId="0" borderId="33" xfId="7" applyNumberFormat="1" applyFont="1" applyFill="1" applyBorder="1" applyAlignment="1">
      <alignment horizontal="center" vertical="center"/>
    </xf>
    <xf numFmtId="171" fontId="29" fillId="16" borderId="36" xfId="7" applyNumberFormat="1" applyFont="1" applyFill="1" applyBorder="1" applyAlignment="1">
      <alignment horizontal="center" vertical="center"/>
    </xf>
    <xf numFmtId="171" fontId="29" fillId="0" borderId="35" xfId="7" applyNumberFormat="1" applyFont="1" applyFill="1" applyBorder="1" applyAlignment="1">
      <alignment horizontal="center" vertical="center"/>
    </xf>
    <xf numFmtId="171" fontId="29" fillId="0" borderId="36" xfId="7" applyNumberFormat="1" applyFont="1" applyFill="1" applyBorder="1" applyAlignment="1">
      <alignment horizontal="center" vertical="center"/>
    </xf>
    <xf numFmtId="171" fontId="29" fillId="16" borderId="38" xfId="7" applyNumberFormat="1" applyFont="1" applyFill="1" applyBorder="1" applyAlignment="1">
      <alignment horizontal="center" vertical="center"/>
    </xf>
    <xf numFmtId="171" fontId="29" fillId="16" borderId="39" xfId="7" applyNumberFormat="1" applyFont="1" applyFill="1" applyBorder="1" applyAlignment="1">
      <alignment horizontal="center" vertical="center"/>
    </xf>
    <xf numFmtId="171" fontId="29" fillId="15" borderId="41" xfId="7" applyNumberFormat="1" applyFont="1" applyFill="1" applyBorder="1" applyAlignment="1">
      <alignment horizontal="center" vertical="center"/>
    </xf>
    <xf numFmtId="0" fontId="29" fillId="15" borderId="29" xfId="7" applyFont="1" applyFill="1" applyBorder="1" applyAlignment="1">
      <alignment horizontal="center" vertical="center"/>
    </xf>
    <xf numFmtId="171" fontId="29" fillId="15" borderId="42" xfId="7" applyNumberFormat="1" applyFont="1" applyFill="1" applyBorder="1" applyAlignment="1">
      <alignment horizontal="center" vertical="center"/>
    </xf>
    <xf numFmtId="171" fontId="29" fillId="0" borderId="38" xfId="7" applyNumberFormat="1" applyFont="1" applyFill="1" applyBorder="1" applyAlignment="1">
      <alignment horizontal="center" vertical="center"/>
    </xf>
    <xf numFmtId="171" fontId="29" fillId="0" borderId="39" xfId="7" applyNumberFormat="1" applyFont="1" applyFill="1" applyBorder="1" applyAlignment="1">
      <alignment horizontal="center" vertical="center"/>
    </xf>
    <xf numFmtId="10" fontId="29" fillId="15" borderId="29" xfId="7" applyNumberFormat="1" applyFont="1" applyFill="1" applyBorder="1" applyAlignment="1">
      <alignment horizontal="center" vertical="center"/>
    </xf>
    <xf numFmtId="171" fontId="29" fillId="0" borderId="44" xfId="7" applyNumberFormat="1" applyFont="1" applyFill="1" applyBorder="1" applyAlignment="1">
      <alignment horizontal="center"/>
    </xf>
    <xf numFmtId="0" fontId="29" fillId="15" borderId="17" xfId="7" applyFont="1" applyFill="1" applyBorder="1" applyAlignment="1">
      <alignment vertical="center"/>
    </xf>
    <xf numFmtId="0" fontId="29" fillId="15" borderId="0" xfId="7" applyFont="1" applyFill="1" applyBorder="1" applyAlignment="1">
      <alignment vertical="center"/>
    </xf>
    <xf numFmtId="0" fontId="28" fillId="15" borderId="48" xfId="7" applyFont="1" applyFill="1" applyBorder="1" applyAlignment="1">
      <alignment vertical="center"/>
    </xf>
    <xf numFmtId="3" fontId="28" fillId="15" borderId="41" xfId="7" applyNumberFormat="1" applyFont="1" applyFill="1" applyBorder="1" applyAlignment="1">
      <alignment horizontal="center" vertical="center"/>
    </xf>
    <xf numFmtId="10" fontId="28" fillId="15" borderId="29" xfId="7" applyNumberFormat="1" applyFont="1" applyFill="1" applyBorder="1" applyAlignment="1">
      <alignment vertical="center"/>
    </xf>
    <xf numFmtId="171" fontId="28" fillId="15" borderId="42" xfId="7" applyNumberFormat="1" applyFont="1" applyFill="1" applyBorder="1" applyAlignment="1">
      <alignment vertical="center"/>
    </xf>
    <xf numFmtId="168" fontId="10" fillId="0" borderId="0" xfId="5" applyFont="1" applyAlignment="1">
      <alignment vertical="center"/>
    </xf>
    <xf numFmtId="171" fontId="20" fillId="6" borderId="42" xfId="7" applyNumberFormat="1" applyFont="1" applyFill="1" applyBorder="1" applyAlignment="1">
      <alignment vertical="center"/>
    </xf>
    <xf numFmtId="178" fontId="10" fillId="0" borderId="0" xfId="7" applyNumberFormat="1" applyAlignment="1">
      <alignment vertical="center"/>
    </xf>
    <xf numFmtId="179" fontId="10" fillId="0" borderId="0" xfId="7" applyNumberFormat="1" applyAlignment="1">
      <alignment vertical="center"/>
    </xf>
    <xf numFmtId="1" fontId="23" fillId="12" borderId="61" xfId="7" applyNumberFormat="1" applyFont="1" applyFill="1" applyBorder="1" applyAlignment="1">
      <alignment horizontal="center" vertical="center"/>
    </xf>
    <xf numFmtId="10" fontId="25" fillId="3" borderId="64" xfId="7" applyNumberFormat="1" applyFont="1" applyFill="1" applyBorder="1" applyAlignment="1">
      <alignment horizontal="center" vertical="center"/>
    </xf>
    <xf numFmtId="10" fontId="19" fillId="0" borderId="0" xfId="7" applyNumberFormat="1" applyFont="1" applyAlignment="1">
      <alignment vertical="center"/>
    </xf>
    <xf numFmtId="41" fontId="19" fillId="0" borderId="0" xfId="15" applyFont="1" applyAlignment="1">
      <alignment vertical="center"/>
    </xf>
    <xf numFmtId="167" fontId="30" fillId="0" borderId="0" xfId="0" applyNumberFormat="1" applyFont="1" applyAlignment="1">
      <alignment vertical="center" wrapText="1"/>
    </xf>
    <xf numFmtId="41" fontId="10" fillId="0" borderId="0" xfId="15" applyFont="1" applyAlignment="1">
      <alignment vertical="center"/>
    </xf>
    <xf numFmtId="0" fontId="2" fillId="2" borderId="16" xfId="0" applyFont="1" applyFill="1" applyBorder="1" applyAlignment="1">
      <alignment horizontal="center" vertical="center" wrapText="1"/>
    </xf>
    <xf numFmtId="2" fontId="1" fillId="4" borderId="24" xfId="2" applyNumberFormat="1" applyFont="1" applyFill="1" applyBorder="1" applyAlignment="1">
      <alignment horizontal="center" vertical="center" wrapText="1"/>
    </xf>
    <xf numFmtId="2" fontId="1" fillId="4" borderId="9" xfId="2" applyNumberFormat="1" applyFont="1" applyFill="1" applyBorder="1" applyAlignment="1">
      <alignment horizontal="center" vertical="center" wrapText="1"/>
    </xf>
    <xf numFmtId="0" fontId="10" fillId="4" borderId="0" xfId="7" applyFill="1" applyAlignment="1">
      <alignment vertical="center"/>
    </xf>
    <xf numFmtId="180" fontId="10" fillId="0" borderId="0" xfId="4" applyNumberFormat="1" applyFont="1" applyAlignment="1">
      <alignment vertical="center"/>
    </xf>
    <xf numFmtId="181" fontId="10" fillId="4" borderId="0" xfId="4" applyNumberFormat="1" applyFont="1" applyFill="1" applyAlignment="1">
      <alignment horizontal="center" vertical="center"/>
    </xf>
    <xf numFmtId="0" fontId="0" fillId="2" borderId="74" xfId="0" applyFill="1" applyBorder="1" applyAlignment="1">
      <alignment vertical="center" wrapText="1"/>
    </xf>
    <xf numFmtId="0" fontId="0" fillId="2" borderId="75" xfId="0" applyFill="1" applyBorder="1" applyAlignment="1">
      <alignment horizontal="center" vertical="center" wrapText="1"/>
    </xf>
    <xf numFmtId="167" fontId="1" fillId="3" borderId="75" xfId="1" applyNumberFormat="1" applyFont="1" applyFill="1" applyBorder="1" applyAlignment="1">
      <alignment horizontal="center" vertical="center" wrapText="1"/>
    </xf>
    <xf numFmtId="2" fontId="1" fillId="4" borderId="75" xfId="2" applyNumberFormat="1" applyFont="1" applyFill="1" applyBorder="1" applyAlignment="1">
      <alignment horizontal="center" vertical="center" wrapText="1"/>
    </xf>
    <xf numFmtId="167" fontId="0" fillId="4" borderId="75" xfId="0" applyNumberFormat="1" applyFill="1" applyBorder="1" applyAlignment="1">
      <alignment horizontal="center" vertical="center" wrapText="1"/>
    </xf>
    <xf numFmtId="167" fontId="0" fillId="3" borderId="75" xfId="0" applyNumberFormat="1" applyFill="1" applyBorder="1" applyAlignment="1">
      <alignment horizontal="center" vertical="center" wrapText="1"/>
    </xf>
    <xf numFmtId="0" fontId="0" fillId="2" borderId="9" xfId="0" applyFill="1" applyBorder="1" applyAlignment="1">
      <alignment vertical="center" wrapText="1"/>
    </xf>
    <xf numFmtId="167" fontId="0" fillId="4" borderId="9" xfId="0" applyNumberFormat="1" applyFill="1" applyBorder="1" applyAlignment="1">
      <alignment horizontal="center" vertical="center" wrapText="1"/>
    </xf>
    <xf numFmtId="0" fontId="0" fillId="0" borderId="0" xfId="0" applyFill="1" applyAlignment="1">
      <alignment vertical="center" wrapText="1"/>
    </xf>
    <xf numFmtId="167" fontId="0" fillId="0" borderId="0" xfId="0" applyNumberFormat="1" applyFill="1" applyAlignment="1">
      <alignment vertical="center" wrapText="1"/>
    </xf>
    <xf numFmtId="167" fontId="0" fillId="0" borderId="0" xfId="1" applyNumberFormat="1" applyFont="1" applyAlignment="1">
      <alignment vertical="center" wrapText="1"/>
    </xf>
    <xf numFmtId="0" fontId="2" fillId="17" borderId="73" xfId="0" applyFont="1" applyFill="1" applyBorder="1" applyAlignment="1">
      <alignment horizontal="center" vertical="center" wrapText="1"/>
    </xf>
    <xf numFmtId="167" fontId="15" fillId="4" borderId="19" xfId="1" applyNumberFormat="1" applyFont="1" applyFill="1" applyBorder="1" applyAlignment="1">
      <alignment horizontal="right" vertical="center" wrapText="1"/>
    </xf>
    <xf numFmtId="10" fontId="31" fillId="5" borderId="0" xfId="2" applyNumberFormat="1" applyFont="1" applyFill="1" applyAlignment="1">
      <alignment horizontal="center" vertical="center"/>
    </xf>
    <xf numFmtId="10" fontId="24" fillId="0" borderId="0" xfId="7" applyNumberFormat="1" applyFont="1" applyFill="1" applyAlignment="1">
      <alignment vertical="center"/>
    </xf>
    <xf numFmtId="9" fontId="24" fillId="0" borderId="0" xfId="2" applyFont="1" applyAlignment="1">
      <alignment horizontal="center" vertical="center"/>
    </xf>
    <xf numFmtId="9" fontId="24" fillId="0" borderId="0" xfId="2" applyFont="1" applyAlignment="1">
      <alignment vertical="center"/>
    </xf>
    <xf numFmtId="0" fontId="14" fillId="0" borderId="0" xfId="6" applyFont="1" applyAlignment="1">
      <alignment horizontal="justify" vertical="center" wrapText="1"/>
    </xf>
    <xf numFmtId="10" fontId="1" fillId="3" borderId="9" xfId="2" applyNumberFormat="1" applyFont="1" applyFill="1" applyBorder="1" applyAlignment="1">
      <alignment horizontal="center" vertical="center" wrapText="1"/>
    </xf>
    <xf numFmtId="0" fontId="11" fillId="3" borderId="9" xfId="7" applyFont="1" applyFill="1" applyBorder="1" applyAlignment="1">
      <alignment horizontal="center" vertical="center"/>
    </xf>
    <xf numFmtId="0" fontId="13" fillId="0" borderId="0" xfId="6" applyFont="1" applyAlignment="1">
      <alignment vertical="center"/>
    </xf>
    <xf numFmtId="0" fontId="32" fillId="0" borderId="0" xfId="7" applyFont="1" applyAlignment="1">
      <alignment vertical="center"/>
    </xf>
    <xf numFmtId="10" fontId="23" fillId="4" borderId="35" xfId="7" applyNumberFormat="1" applyFont="1" applyFill="1" applyBorder="1" applyAlignment="1">
      <alignment horizontal="center" vertical="center"/>
    </xf>
    <xf numFmtId="10" fontId="22" fillId="3" borderId="32" xfId="4" applyNumberFormat="1" applyFont="1" applyFill="1" applyBorder="1" applyAlignment="1">
      <alignment horizontal="center" vertical="center"/>
    </xf>
    <xf numFmtId="10" fontId="22" fillId="3" borderId="35" xfId="7" applyNumberFormat="1" applyFont="1" applyFill="1" applyBorder="1" applyAlignment="1">
      <alignment horizontal="center" vertical="center"/>
    </xf>
    <xf numFmtId="10" fontId="22" fillId="3" borderId="38" xfId="7" applyNumberFormat="1" applyFont="1" applyFill="1" applyBorder="1" applyAlignment="1">
      <alignment horizontal="center" vertical="center"/>
    </xf>
    <xf numFmtId="10" fontId="22" fillId="3" borderId="32" xfId="7" applyNumberFormat="1" applyFont="1" applyFill="1" applyBorder="1" applyAlignment="1">
      <alignment horizontal="center" vertical="center"/>
    </xf>
    <xf numFmtId="10" fontId="22" fillId="3" borderId="44" xfId="7" applyNumberFormat="1" applyFont="1" applyFill="1" applyBorder="1" applyAlignment="1">
      <alignment horizontal="center"/>
    </xf>
    <xf numFmtId="9" fontId="2" fillId="4" borderId="9" xfId="0" applyNumberFormat="1" applyFont="1" applyFill="1" applyBorder="1" applyAlignment="1">
      <alignment horizontal="center" vertical="center" wrapText="1"/>
    </xf>
    <xf numFmtId="10" fontId="29" fillId="3" borderId="32" xfId="4" applyNumberFormat="1" applyFont="1" applyFill="1" applyBorder="1" applyAlignment="1">
      <alignment horizontal="center" vertical="center"/>
    </xf>
    <xf numFmtId="10" fontId="29" fillId="19" borderId="35" xfId="7" applyNumberFormat="1" applyFont="1" applyFill="1" applyBorder="1" applyAlignment="1">
      <alignment horizontal="center" vertical="center"/>
    </xf>
    <xf numFmtId="10" fontId="29" fillId="3" borderId="35" xfId="7" applyNumberFormat="1" applyFont="1" applyFill="1" applyBorder="1" applyAlignment="1">
      <alignment horizontal="center" vertical="center"/>
    </xf>
    <xf numFmtId="10" fontId="29" fillId="19" borderId="38" xfId="7" applyNumberFormat="1" applyFont="1" applyFill="1" applyBorder="1" applyAlignment="1">
      <alignment horizontal="center" vertical="center"/>
    </xf>
    <xf numFmtId="10" fontId="22" fillId="4" borderId="35" xfId="7" applyNumberFormat="1" applyFont="1" applyFill="1" applyBorder="1" applyAlignment="1">
      <alignment horizontal="center" vertical="center"/>
    </xf>
    <xf numFmtId="0" fontId="2" fillId="0" borderId="9" xfId="0" applyFont="1" applyBorder="1" applyAlignment="1">
      <alignment horizont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0" fillId="6" borderId="28" xfId="7" applyFont="1" applyFill="1" applyBorder="1" applyAlignment="1">
      <alignment vertical="center"/>
    </xf>
    <xf numFmtId="0" fontId="20" fillId="6" borderId="40" xfId="7" applyFont="1" applyFill="1" applyBorder="1" applyAlignment="1">
      <alignment vertical="center"/>
    </xf>
    <xf numFmtId="0" fontId="22" fillId="0" borderId="50" xfId="7" applyFont="1" applyBorder="1" applyAlignment="1">
      <alignment vertical="center"/>
    </xf>
    <xf numFmtId="0" fontId="22" fillId="0" borderId="51" xfId="7" applyFont="1" applyBorder="1" applyAlignment="1">
      <alignment vertical="center"/>
    </xf>
    <xf numFmtId="0" fontId="22" fillId="10" borderId="52" xfId="7" applyFont="1" applyFill="1" applyBorder="1" applyAlignment="1">
      <alignment vertical="center"/>
    </xf>
    <xf numFmtId="0" fontId="22" fillId="10" borderId="53" xfId="7" applyFont="1" applyFill="1" applyBorder="1" applyAlignment="1">
      <alignment vertical="center"/>
    </xf>
    <xf numFmtId="0" fontId="22" fillId="0" borderId="52" xfId="7" applyFont="1" applyBorder="1" applyAlignment="1">
      <alignment vertical="center"/>
    </xf>
    <xf numFmtId="0" fontId="22" fillId="0" borderId="53" xfId="7" applyFont="1" applyBorder="1" applyAlignment="1">
      <alignment vertical="center"/>
    </xf>
    <xf numFmtId="0" fontId="20" fillId="4" borderId="28" xfId="7" applyFont="1" applyFill="1" applyBorder="1" applyAlignment="1">
      <alignment vertical="center"/>
    </xf>
    <xf numFmtId="0" fontId="20" fillId="4" borderId="40" xfId="7" applyFont="1" applyFill="1" applyBorder="1" applyAlignment="1">
      <alignment vertical="center"/>
    </xf>
    <xf numFmtId="0" fontId="22" fillId="10" borderId="54" xfId="7" applyFont="1" applyFill="1" applyBorder="1" applyAlignment="1">
      <alignment vertical="center"/>
    </xf>
    <xf numFmtId="0" fontId="22" fillId="10" borderId="55" xfId="7" applyFont="1" applyFill="1" applyBorder="1" applyAlignment="1">
      <alignment vertical="center"/>
    </xf>
    <xf numFmtId="0" fontId="22" fillId="0" borderId="58" xfId="7" applyFont="1" applyBorder="1" applyAlignment="1">
      <alignment vertical="center"/>
    </xf>
    <xf numFmtId="0" fontId="22" fillId="0" borderId="59" xfId="7" applyFont="1" applyBorder="1" applyAlignment="1">
      <alignment vertical="center"/>
    </xf>
    <xf numFmtId="0" fontId="22" fillId="6" borderId="56" xfId="7" applyFont="1" applyFill="1" applyBorder="1" applyAlignment="1">
      <alignment vertical="center"/>
    </xf>
    <xf numFmtId="0" fontId="22" fillId="6" borderId="57" xfId="7" applyFont="1" applyFill="1" applyBorder="1" applyAlignment="1">
      <alignment vertical="center"/>
    </xf>
    <xf numFmtId="0" fontId="21" fillId="6" borderId="28" xfId="7" applyFont="1" applyFill="1" applyBorder="1" applyAlignment="1">
      <alignment horizontal="center" vertical="center" wrapText="1"/>
    </xf>
    <xf numFmtId="0" fontId="21" fillId="6" borderId="29" xfId="7" applyFont="1" applyFill="1" applyBorder="1" applyAlignment="1">
      <alignment horizontal="center" vertical="center" wrapText="1"/>
    </xf>
    <xf numFmtId="0" fontId="21" fillId="6" borderId="30" xfId="7" applyFont="1" applyFill="1" applyBorder="1" applyAlignment="1">
      <alignment horizontal="center" vertical="center" wrapText="1"/>
    </xf>
    <xf numFmtId="0" fontId="19" fillId="0" borderId="49" xfId="6" applyNumberFormat="1" applyFont="1" applyFill="1" applyBorder="1" applyAlignment="1" applyProtection="1">
      <alignment horizontal="center" vertical="center" wrapText="1"/>
    </xf>
    <xf numFmtId="0" fontId="19" fillId="0" borderId="20" xfId="6" applyNumberFormat="1" applyFont="1" applyFill="1" applyBorder="1" applyAlignment="1" applyProtection="1">
      <alignment horizontal="center" vertical="center" wrapText="1"/>
    </xf>
    <xf numFmtId="0" fontId="20" fillId="4" borderId="28" xfId="7" applyFont="1" applyFill="1" applyBorder="1" applyAlignment="1">
      <alignment horizontal="center" vertical="center" wrapText="1"/>
    </xf>
    <xf numFmtId="0" fontId="20" fillId="4" borderId="29" xfId="7" applyFont="1" applyFill="1" applyBorder="1" applyAlignment="1">
      <alignment horizontal="center" vertical="center" wrapText="1"/>
    </xf>
    <xf numFmtId="0" fontId="20" fillId="4" borderId="30" xfId="7" applyFont="1" applyFill="1" applyBorder="1" applyAlignment="1">
      <alignment horizontal="center" vertical="center" wrapText="1"/>
    </xf>
    <xf numFmtId="172" fontId="10" fillId="9" borderId="49" xfId="7" applyNumberFormat="1" applyFill="1" applyBorder="1" applyAlignment="1">
      <alignment horizontal="center" vertical="center" wrapText="1"/>
    </xf>
    <xf numFmtId="172" fontId="10" fillId="9" borderId="20" xfId="7" applyNumberFormat="1" applyFill="1" applyBorder="1" applyAlignment="1">
      <alignment horizontal="center" vertical="center" wrapText="1"/>
    </xf>
    <xf numFmtId="0" fontId="22" fillId="0" borderId="54" xfId="7" applyFont="1" applyBorder="1" applyAlignment="1">
      <alignment vertical="center"/>
    </xf>
    <xf numFmtId="0" fontId="22" fillId="0" borderId="55" xfId="7" applyFont="1" applyBorder="1" applyAlignment="1">
      <alignment vertical="center"/>
    </xf>
    <xf numFmtId="0" fontId="22" fillId="10" borderId="37" xfId="7" applyFont="1" applyFill="1" applyBorder="1" applyAlignment="1">
      <alignment vertical="center"/>
    </xf>
    <xf numFmtId="0" fontId="19" fillId="10" borderId="38" xfId="7" applyFont="1" applyFill="1" applyBorder="1" applyAlignment="1">
      <alignment vertical="center"/>
    </xf>
    <xf numFmtId="0" fontId="23" fillId="6" borderId="40" xfId="7" applyFont="1" applyFill="1" applyBorder="1" applyAlignment="1">
      <alignment vertical="center"/>
    </xf>
    <xf numFmtId="0" fontId="22" fillId="0" borderId="31" xfId="7" applyFont="1" applyBorder="1" applyAlignment="1">
      <alignment vertical="center"/>
    </xf>
    <xf numFmtId="0" fontId="19" fillId="0" borderId="32" xfId="7" applyFont="1" applyBorder="1" applyAlignment="1">
      <alignment vertical="center"/>
    </xf>
    <xf numFmtId="0" fontId="22" fillId="10" borderId="34" xfId="7" applyFont="1" applyFill="1" applyBorder="1" applyAlignment="1">
      <alignment vertical="center"/>
    </xf>
    <xf numFmtId="0" fontId="19" fillId="10" borderId="35" xfId="7" applyFont="1" applyFill="1" applyBorder="1" applyAlignment="1">
      <alignment vertical="center"/>
    </xf>
    <xf numFmtId="0" fontId="22" fillId="0" borderId="37" xfId="7" applyFont="1" applyBorder="1" applyAlignment="1">
      <alignment vertical="center"/>
    </xf>
    <xf numFmtId="0" fontId="19" fillId="0" borderId="38" xfId="7" applyFont="1" applyBorder="1" applyAlignment="1">
      <alignment vertical="center"/>
    </xf>
    <xf numFmtId="0" fontId="22" fillId="0" borderId="34" xfId="7" applyFont="1" applyBorder="1" applyAlignment="1">
      <alignment vertical="center"/>
    </xf>
    <xf numFmtId="0" fontId="19" fillId="0" borderId="35" xfId="7" applyFont="1" applyBorder="1" applyAlignment="1">
      <alignment vertical="center"/>
    </xf>
    <xf numFmtId="0" fontId="22" fillId="0" borderId="43" xfId="7" applyFont="1" applyBorder="1" applyAlignment="1">
      <alignment vertical="center"/>
    </xf>
    <xf numFmtId="0" fontId="19" fillId="0" borderId="44" xfId="7" applyFont="1" applyBorder="1" applyAlignment="1">
      <alignment vertical="center"/>
    </xf>
    <xf numFmtId="0" fontId="22" fillId="6" borderId="46" xfId="7" applyFont="1" applyFill="1" applyBorder="1" applyAlignment="1">
      <alignment vertical="center"/>
    </xf>
    <xf numFmtId="0" fontId="19" fillId="6" borderId="47" xfId="7" applyFont="1" applyFill="1" applyBorder="1" applyAlignment="1">
      <alignment vertical="center"/>
    </xf>
    <xf numFmtId="0" fontId="20" fillId="4" borderId="28" xfId="7" applyFont="1" applyFill="1" applyBorder="1" applyAlignment="1">
      <alignment vertical="center" wrapText="1"/>
    </xf>
    <xf numFmtId="0" fontId="23" fillId="4" borderId="40" xfId="7" applyFont="1" applyFill="1" applyBorder="1" applyAlignment="1">
      <alignment vertical="center" wrapText="1"/>
    </xf>
    <xf numFmtId="0" fontId="29" fillId="0" borderId="52" xfId="7" applyFont="1" applyFill="1" applyBorder="1" applyAlignment="1">
      <alignment vertical="center"/>
    </xf>
    <xf numFmtId="0" fontId="29" fillId="0" borderId="53" xfId="7" applyFont="1" applyFill="1" applyBorder="1" applyAlignment="1">
      <alignment vertical="center"/>
    </xf>
    <xf numFmtId="0" fontId="28" fillId="15" borderId="28" xfId="7" applyFont="1" applyFill="1" applyBorder="1" applyAlignment="1">
      <alignment vertical="center"/>
    </xf>
    <xf numFmtId="0" fontId="28" fillId="15" borderId="40" xfId="7" applyFont="1" applyFill="1" applyBorder="1" applyAlignment="1">
      <alignment vertical="center"/>
    </xf>
    <xf numFmtId="0" fontId="29" fillId="0" borderId="50" xfId="7" applyFont="1" applyFill="1" applyBorder="1" applyAlignment="1">
      <alignment vertical="center"/>
    </xf>
    <xf numFmtId="0" fontId="29" fillId="0" borderId="51" xfId="7" applyFont="1" applyFill="1" applyBorder="1" applyAlignment="1">
      <alignment vertical="center"/>
    </xf>
    <xf numFmtId="0" fontId="29" fillId="16" borderId="52" xfId="7" applyFont="1" applyFill="1" applyBorder="1" applyAlignment="1">
      <alignment vertical="center"/>
    </xf>
    <xf numFmtId="0" fontId="29" fillId="16" borderId="53" xfId="7" applyFont="1" applyFill="1" applyBorder="1" applyAlignment="1">
      <alignment vertical="center"/>
    </xf>
    <xf numFmtId="0" fontId="21" fillId="15" borderId="28" xfId="7" applyFont="1" applyFill="1" applyBorder="1" applyAlignment="1">
      <alignment horizontal="center" vertical="center" wrapText="1"/>
    </xf>
    <xf numFmtId="0" fontId="21" fillId="15" borderId="29" xfId="7" applyFont="1" applyFill="1" applyBorder="1" applyAlignment="1">
      <alignment horizontal="center" vertical="center" wrapText="1"/>
    </xf>
    <xf numFmtId="0" fontId="21" fillId="15" borderId="30" xfId="7" applyFont="1" applyFill="1" applyBorder="1" applyAlignment="1">
      <alignment horizontal="center" vertical="center" wrapText="1"/>
    </xf>
    <xf numFmtId="0" fontId="28" fillId="18" borderId="28" xfId="7" applyFont="1" applyFill="1" applyBorder="1" applyAlignment="1">
      <alignment horizontal="center" vertical="center" wrapText="1"/>
    </xf>
    <xf numFmtId="0" fontId="28" fillId="18" borderId="29" xfId="7" applyFont="1" applyFill="1" applyBorder="1" applyAlignment="1">
      <alignment horizontal="center" vertical="center" wrapText="1"/>
    </xf>
    <xf numFmtId="0" fontId="28" fillId="18" borderId="30" xfId="7" applyFont="1" applyFill="1" applyBorder="1" applyAlignment="1">
      <alignment horizontal="center" vertical="center" wrapText="1"/>
    </xf>
    <xf numFmtId="0" fontId="29" fillId="0" borderId="54" xfId="7" applyFont="1" applyFill="1" applyBorder="1" applyAlignment="1">
      <alignment vertical="center"/>
    </xf>
    <xf numFmtId="0" fontId="29" fillId="0" borderId="55" xfId="7" applyFont="1" applyFill="1" applyBorder="1" applyAlignment="1">
      <alignment vertical="center"/>
    </xf>
    <xf numFmtId="0" fontId="29" fillId="16" borderId="54" xfId="7" applyFont="1" applyFill="1" applyBorder="1" applyAlignment="1">
      <alignment vertical="center"/>
    </xf>
    <xf numFmtId="0" fontId="29" fillId="16" borderId="55" xfId="7" applyFont="1" applyFill="1" applyBorder="1" applyAlignment="1">
      <alignment vertical="center"/>
    </xf>
    <xf numFmtId="0" fontId="19" fillId="0" borderId="9" xfId="6" applyNumberFormat="1" applyFont="1" applyFill="1" applyBorder="1" applyAlignment="1" applyProtection="1">
      <alignment horizontal="center" vertical="center" wrapText="1"/>
    </xf>
    <xf numFmtId="0" fontId="29" fillId="0" borderId="58" xfId="7" applyFont="1" applyFill="1" applyBorder="1" applyAlignment="1">
      <alignment vertical="center"/>
    </xf>
    <xf numFmtId="0" fontId="29" fillId="0" borderId="59" xfId="7" applyFont="1" applyFill="1" applyBorder="1" applyAlignment="1">
      <alignment vertical="center"/>
    </xf>
    <xf numFmtId="0" fontId="29" fillId="15" borderId="56" xfId="7" applyFont="1" applyFill="1" applyBorder="1" applyAlignment="1">
      <alignment vertical="center"/>
    </xf>
    <xf numFmtId="0" fontId="29" fillId="15" borderId="57" xfId="7" applyFont="1" applyFill="1" applyBorder="1" applyAlignment="1">
      <alignment vertical="center"/>
    </xf>
    <xf numFmtId="0" fontId="22" fillId="9" borderId="34" xfId="7" applyFont="1" applyFill="1" applyBorder="1" applyAlignment="1">
      <alignment vertical="center"/>
    </xf>
    <xf numFmtId="0" fontId="19" fillId="9" borderId="35" xfId="7" applyFont="1" applyFill="1" applyBorder="1" applyAlignment="1">
      <alignment vertical="center"/>
    </xf>
    <xf numFmtId="0" fontId="22" fillId="9" borderId="37" xfId="7" applyFont="1" applyFill="1" applyBorder="1" applyAlignment="1">
      <alignment vertical="center"/>
    </xf>
    <xf numFmtId="0" fontId="19" fillId="9" borderId="38" xfId="7" applyFont="1" applyFill="1" applyBorder="1" applyAlignment="1">
      <alignment vertical="center"/>
    </xf>
    <xf numFmtId="0" fontId="10" fillId="0" borderId="0" xfId="7" applyAlignment="1">
      <alignment horizontal="center" vertical="center"/>
    </xf>
    <xf numFmtId="0" fontId="20" fillId="6" borderId="28" xfId="7" applyFont="1" applyFill="1" applyBorder="1" applyAlignment="1">
      <alignment vertical="center" wrapText="1"/>
    </xf>
    <xf numFmtId="0" fontId="23" fillId="6" borderId="40" xfId="7" applyFont="1" applyFill="1" applyBorder="1" applyAlignment="1">
      <alignment vertical="center" wrapText="1"/>
    </xf>
    <xf numFmtId="0" fontId="11" fillId="3" borderId="49" xfId="7" applyFont="1" applyFill="1" applyBorder="1" applyAlignment="1">
      <alignment horizontal="left" vertical="center" wrapText="1"/>
    </xf>
    <xf numFmtId="0" fontId="11" fillId="3" borderId="69" xfId="7" applyFont="1" applyFill="1" applyBorder="1" applyAlignment="1">
      <alignment horizontal="left" vertical="center" wrapText="1"/>
    </xf>
    <xf numFmtId="0" fontId="11" fillId="3" borderId="20" xfId="7" applyFont="1" applyFill="1" applyBorder="1" applyAlignment="1">
      <alignment horizontal="left" vertical="center" wrapText="1"/>
    </xf>
    <xf numFmtId="0" fontId="23" fillId="5" borderId="28" xfId="7" applyFont="1" applyFill="1" applyBorder="1" applyAlignment="1">
      <alignment horizontal="center" vertical="center" wrapText="1"/>
    </xf>
    <xf numFmtId="0" fontId="23" fillId="5" borderId="30" xfId="7" applyFont="1" applyFill="1" applyBorder="1" applyAlignment="1">
      <alignment horizontal="center" vertical="center" wrapText="1"/>
    </xf>
    <xf numFmtId="0" fontId="18" fillId="6" borderId="29" xfId="7" applyFont="1" applyFill="1" applyBorder="1" applyAlignment="1">
      <alignment horizontal="center" vertical="center" wrapText="1"/>
    </xf>
    <xf numFmtId="0" fontId="18" fillId="6" borderId="30" xfId="7" applyFont="1" applyFill="1" applyBorder="1" applyAlignment="1">
      <alignment horizontal="center" vertical="center" wrapText="1"/>
    </xf>
    <xf numFmtId="0" fontId="23" fillId="6" borderId="28" xfId="7" applyFont="1" applyFill="1" applyBorder="1" applyAlignment="1">
      <alignment horizontal="center" vertical="center" wrapText="1"/>
    </xf>
    <xf numFmtId="0" fontId="23" fillId="6" borderId="29" xfId="7" applyFont="1" applyFill="1" applyBorder="1" applyAlignment="1">
      <alignment horizontal="center" vertical="center" wrapText="1"/>
    </xf>
    <xf numFmtId="0" fontId="23" fillId="6" borderId="40" xfId="7" applyFont="1" applyFill="1" applyBorder="1" applyAlignment="1">
      <alignment horizontal="center" vertical="center" wrapText="1"/>
    </xf>
    <xf numFmtId="0" fontId="14" fillId="0" borderId="0" xfId="6" applyFont="1" applyAlignment="1">
      <alignment horizontal="justify" vertical="center" wrapText="1"/>
    </xf>
    <xf numFmtId="0" fontId="11" fillId="3" borderId="9" xfId="7" applyFont="1" applyFill="1" applyBorder="1" applyAlignment="1">
      <alignment horizontal="left" vertical="center" wrapText="1"/>
    </xf>
    <xf numFmtId="0" fontId="15" fillId="3" borderId="60"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78" xfId="0" applyFont="1" applyFill="1" applyBorder="1" applyAlignment="1">
      <alignment horizontal="justify" vertical="center" wrapText="1"/>
    </xf>
    <xf numFmtId="0" fontId="15" fillId="3" borderId="79" xfId="0" applyFont="1" applyFill="1" applyBorder="1" applyAlignment="1">
      <alignment horizontal="justify" vertical="center" wrapText="1"/>
    </xf>
    <xf numFmtId="0" fontId="15" fillId="3" borderId="80" xfId="0" applyFont="1" applyFill="1" applyBorder="1" applyAlignment="1">
      <alignment horizontal="justify" vertical="center" wrapText="1"/>
    </xf>
    <xf numFmtId="0" fontId="15" fillId="3" borderId="81" xfId="0" applyFont="1" applyFill="1" applyBorder="1" applyAlignment="1">
      <alignment horizontal="justify"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Fill="1" applyAlignment="1">
      <alignment horizontal="left" vertical="center" wrapText="1"/>
    </xf>
    <xf numFmtId="0" fontId="0" fillId="3" borderId="60" xfId="0" applyFill="1" applyBorder="1" applyAlignment="1">
      <alignment horizontal="justify" wrapText="1"/>
    </xf>
    <xf numFmtId="0" fontId="0" fillId="3" borderId="0" xfId="0" applyFill="1" applyBorder="1" applyAlignment="1">
      <alignment horizontal="justify" wrapText="1"/>
    </xf>
    <xf numFmtId="0" fontId="0" fillId="3" borderId="78" xfId="0" applyFill="1" applyBorder="1" applyAlignment="1">
      <alignment horizontal="justify" wrapText="1"/>
    </xf>
    <xf numFmtId="0" fontId="15" fillId="3" borderId="76" xfId="0" applyFont="1" applyFill="1" applyBorder="1" applyAlignment="1">
      <alignment horizontal="left" vertical="center" wrapText="1"/>
    </xf>
    <xf numFmtId="0" fontId="15" fillId="3" borderId="77"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0" fillId="5" borderId="0" xfId="0" applyFill="1" applyAlignment="1">
      <alignment horizontal="justify" vertical="center" wrapText="1"/>
    </xf>
    <xf numFmtId="0" fontId="15" fillId="0" borderId="0" xfId="0" applyFont="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justify" vertical="center" wrapText="1"/>
    </xf>
    <xf numFmtId="0" fontId="2" fillId="2" borderId="1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8" xfId="0" applyFill="1" applyBorder="1" applyAlignment="1">
      <alignment horizontal="left" vertical="center" wrapText="1"/>
    </xf>
    <xf numFmtId="0" fontId="0" fillId="2" borderId="9" xfId="0"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0" fillId="2" borderId="68" xfId="0" applyFont="1" applyFill="1" applyBorder="1" applyAlignment="1">
      <alignment horizontal="left" vertical="center" wrapText="1"/>
    </xf>
    <xf numFmtId="0" fontId="0" fillId="2" borderId="6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68" xfId="0" applyFont="1" applyFill="1" applyBorder="1" applyAlignment="1">
      <alignment horizontal="left" vertical="center" wrapText="1"/>
    </xf>
    <xf numFmtId="0" fontId="2" fillId="2" borderId="6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70" xfId="0" applyFont="1" applyFill="1" applyBorder="1" applyAlignment="1">
      <alignment horizontal="left" vertical="center" wrapText="1"/>
    </xf>
    <xf numFmtId="0" fontId="2" fillId="2" borderId="71" xfId="0" applyFont="1" applyFill="1" applyBorder="1" applyAlignment="1">
      <alignment horizontal="left" vertical="center" wrapText="1"/>
    </xf>
    <xf numFmtId="0" fontId="2" fillId="2" borderId="72" xfId="0" applyFont="1" applyFill="1" applyBorder="1" applyAlignment="1">
      <alignment horizontal="left" vertical="center" wrapText="1"/>
    </xf>
  </cellXfs>
  <cellStyles count="17">
    <cellStyle name="Millares [0]" xfId="15" builtinId="6"/>
    <cellStyle name="Millares [0] 2" xfId="10" xr:uid="{00000000-0005-0000-0000-000001000000}"/>
    <cellStyle name="Millares 2" xfId="8" xr:uid="{00000000-0005-0000-0000-000002000000}"/>
    <cellStyle name="Millares 2 3" xfId="14" xr:uid="{00000000-0005-0000-0000-000003000000}"/>
    <cellStyle name="Moneda" xfId="1" builtinId="4"/>
    <cellStyle name="Moneda [0] 2" xfId="9" xr:uid="{00000000-0005-0000-0000-000005000000}"/>
    <cellStyle name="Moneda [0] 6" xfId="13" xr:uid="{00000000-0005-0000-0000-000006000000}"/>
    <cellStyle name="Moneda 2" xfId="5" xr:uid="{00000000-0005-0000-0000-000007000000}"/>
    <cellStyle name="Moneda 9 2 2" xfId="12" xr:uid="{00000000-0005-0000-0000-000008000000}"/>
    <cellStyle name="Normal" xfId="0" builtinId="0"/>
    <cellStyle name="Normal 10 10 2" xfId="7" xr:uid="{00000000-0005-0000-0000-00000A000000}"/>
    <cellStyle name="Normal 15" xfId="16" xr:uid="{E18103EC-7AAC-460D-8F64-81F9D255325B}"/>
    <cellStyle name="Normal 2" xfId="3" xr:uid="{00000000-0005-0000-0000-00000B000000}"/>
    <cellStyle name="Normal 2 2 2 2 2" xfId="6" xr:uid="{00000000-0005-0000-0000-00000C000000}"/>
    <cellStyle name="Normal 2 3 2" xfId="11" xr:uid="{00000000-0005-0000-0000-00000D000000}"/>
    <cellStyle name="Porcentaje" xfId="2" builtinId="5"/>
    <cellStyle name="Porcentaje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66676</xdr:colOff>
      <xdr:row>4</xdr:row>
      <xdr:rowOff>71157</xdr:rowOff>
    </xdr:from>
    <xdr:ext cx="542924" cy="702049"/>
    <xdr:pic>
      <xdr:nvPicPr>
        <xdr:cNvPr id="8" name="1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828676" y="41714457"/>
          <a:ext cx="542924" cy="702049"/>
        </a:xfrm>
        <a:prstGeom prst="rect">
          <a:avLst/>
        </a:prstGeom>
      </xdr:spPr>
    </xdr:pic>
    <xdr:clientData/>
  </xdr:oneCellAnchor>
  <xdr:oneCellAnchor>
    <xdr:from>
      <xdr:col>1</xdr:col>
      <xdr:colOff>76202</xdr:colOff>
      <xdr:row>33</xdr:row>
      <xdr:rowOff>168088</xdr:rowOff>
    </xdr:from>
    <xdr:ext cx="542924" cy="711573"/>
    <xdr:pic>
      <xdr:nvPicPr>
        <xdr:cNvPr id="13" name="1 Imagen">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tretch>
          <a:fillRect/>
        </a:stretch>
      </xdr:blipFill>
      <xdr:spPr>
        <a:xfrm>
          <a:off x="838202" y="75987088"/>
          <a:ext cx="542924" cy="711573"/>
        </a:xfrm>
        <a:prstGeom prst="rect">
          <a:avLst/>
        </a:prstGeom>
      </xdr:spPr>
    </xdr:pic>
    <xdr:clientData/>
  </xdr:oneCellAnchor>
  <xdr:oneCellAnchor>
    <xdr:from>
      <xdr:col>1</xdr:col>
      <xdr:colOff>98426</xdr:colOff>
      <xdr:row>58</xdr:row>
      <xdr:rowOff>0</xdr:rowOff>
    </xdr:from>
    <xdr:ext cx="542924" cy="702049"/>
    <xdr:pic>
      <xdr:nvPicPr>
        <xdr:cNvPr id="14" name="1 Imagen">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tretch>
          <a:fillRect/>
        </a:stretch>
      </xdr:blipFill>
      <xdr:spPr>
        <a:xfrm>
          <a:off x="860426" y="83228641"/>
          <a:ext cx="542924" cy="702049"/>
        </a:xfrm>
        <a:prstGeom prst="rect">
          <a:avLst/>
        </a:prstGeom>
      </xdr:spPr>
    </xdr:pic>
    <xdr:clientData/>
  </xdr:oneCellAnchor>
  <xdr:oneCellAnchor>
    <xdr:from>
      <xdr:col>1</xdr:col>
      <xdr:colOff>76201</xdr:colOff>
      <xdr:row>58</xdr:row>
      <xdr:rowOff>0</xdr:rowOff>
    </xdr:from>
    <xdr:ext cx="542924" cy="711573"/>
    <xdr:pic>
      <xdr:nvPicPr>
        <xdr:cNvPr id="15" name="1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stretch>
          <a:fillRect/>
        </a:stretch>
      </xdr:blipFill>
      <xdr:spPr>
        <a:xfrm>
          <a:off x="838201" y="90145471"/>
          <a:ext cx="542924" cy="7115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3</xdr:row>
      <xdr:rowOff>76200</xdr:rowOff>
    </xdr:from>
    <xdr:to>
      <xdr:col>1</xdr:col>
      <xdr:colOff>590551</xdr:colOff>
      <xdr:row>3</xdr:row>
      <xdr:rowOff>241391</xdr:rowOff>
    </xdr:to>
    <xdr:pic>
      <xdr:nvPicPr>
        <xdr:cNvPr id="2" name="2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tretch>
          <a:fillRect/>
        </a:stretch>
      </xdr:blipFill>
      <xdr:spPr>
        <a:xfrm>
          <a:off x="857251" y="685800"/>
          <a:ext cx="495300" cy="165191"/>
        </a:xfrm>
        <a:prstGeom prst="rect">
          <a:avLst/>
        </a:prstGeom>
      </xdr:spPr>
    </xdr:pic>
    <xdr:clientData/>
  </xdr:twoCellAnchor>
  <xdr:oneCellAnchor>
    <xdr:from>
      <xdr:col>1</xdr:col>
      <xdr:colOff>95251</xdr:colOff>
      <xdr:row>63</xdr:row>
      <xdr:rowOff>0</xdr:rowOff>
    </xdr:from>
    <xdr:ext cx="495300" cy="657225"/>
    <xdr:pic>
      <xdr:nvPicPr>
        <xdr:cNvPr id="3" name="9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tretch>
          <a:fillRect/>
        </a:stretch>
      </xdr:blipFill>
      <xdr:spPr>
        <a:xfrm>
          <a:off x="857251" y="40366950"/>
          <a:ext cx="495300" cy="657225"/>
        </a:xfrm>
        <a:prstGeom prst="rect">
          <a:avLst/>
        </a:prstGeom>
      </xdr:spPr>
    </xdr:pic>
    <xdr:clientData/>
  </xdr:oneCellAnchor>
  <xdr:oneCellAnchor>
    <xdr:from>
      <xdr:col>1</xdr:col>
      <xdr:colOff>95251</xdr:colOff>
      <xdr:row>63</xdr:row>
      <xdr:rowOff>0</xdr:rowOff>
    </xdr:from>
    <xdr:ext cx="495300" cy="657225"/>
    <xdr:pic>
      <xdr:nvPicPr>
        <xdr:cNvPr id="5" name="2 Imagen">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stretch>
          <a:fillRect/>
        </a:stretch>
      </xdr:blipFill>
      <xdr:spPr>
        <a:xfrm>
          <a:off x="857251" y="33708975"/>
          <a:ext cx="495300" cy="657225"/>
        </a:xfrm>
        <a:prstGeom prst="rect">
          <a:avLst/>
        </a:prstGeom>
      </xdr:spPr>
    </xdr:pic>
    <xdr:clientData/>
  </xdr:oneCellAnchor>
  <xdr:twoCellAnchor editAs="oneCell">
    <xdr:from>
      <xdr:col>1</xdr:col>
      <xdr:colOff>95251</xdr:colOff>
      <xdr:row>3</xdr:row>
      <xdr:rowOff>76200</xdr:rowOff>
    </xdr:from>
    <xdr:to>
      <xdr:col>1</xdr:col>
      <xdr:colOff>590551</xdr:colOff>
      <xdr:row>3</xdr:row>
      <xdr:rowOff>241391</xdr:rowOff>
    </xdr:to>
    <xdr:pic>
      <xdr:nvPicPr>
        <xdr:cNvPr id="7" name="2 Imagen">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857251" y="685800"/>
          <a:ext cx="495300" cy="165191"/>
        </a:xfrm>
        <a:prstGeom prst="rect">
          <a:avLst/>
        </a:prstGeom>
      </xdr:spPr>
    </xdr:pic>
    <xdr:clientData/>
  </xdr:twoCellAnchor>
  <xdr:twoCellAnchor editAs="oneCell">
    <xdr:from>
      <xdr:col>1</xdr:col>
      <xdr:colOff>95251</xdr:colOff>
      <xdr:row>3</xdr:row>
      <xdr:rowOff>76200</xdr:rowOff>
    </xdr:from>
    <xdr:to>
      <xdr:col>1</xdr:col>
      <xdr:colOff>590551</xdr:colOff>
      <xdr:row>3</xdr:row>
      <xdr:rowOff>241391</xdr:rowOff>
    </xdr:to>
    <xdr:pic>
      <xdr:nvPicPr>
        <xdr:cNvPr id="8" name="2 Imagen">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857251" y="685800"/>
          <a:ext cx="495300" cy="165191"/>
        </a:xfrm>
        <a:prstGeom prst="rect">
          <a:avLst/>
        </a:prstGeom>
      </xdr:spPr>
    </xdr:pic>
    <xdr:clientData/>
  </xdr:twoCellAnchor>
  <xdr:twoCellAnchor editAs="oneCell">
    <xdr:from>
      <xdr:col>1</xdr:col>
      <xdr:colOff>95251</xdr:colOff>
      <xdr:row>3</xdr:row>
      <xdr:rowOff>76200</xdr:rowOff>
    </xdr:from>
    <xdr:to>
      <xdr:col>1</xdr:col>
      <xdr:colOff>590551</xdr:colOff>
      <xdr:row>3</xdr:row>
      <xdr:rowOff>241391</xdr:rowOff>
    </xdr:to>
    <xdr:pic>
      <xdr:nvPicPr>
        <xdr:cNvPr id="9" name="2 Imagen">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stretch>
          <a:fillRect/>
        </a:stretch>
      </xdr:blipFill>
      <xdr:spPr>
        <a:xfrm>
          <a:off x="857251" y="685800"/>
          <a:ext cx="495300" cy="165191"/>
        </a:xfrm>
        <a:prstGeom prst="rect">
          <a:avLst/>
        </a:prstGeom>
      </xdr:spPr>
    </xdr:pic>
    <xdr:clientData/>
  </xdr:twoCellAnchor>
  <xdr:twoCellAnchor editAs="oneCell">
    <xdr:from>
      <xdr:col>1</xdr:col>
      <xdr:colOff>95251</xdr:colOff>
      <xdr:row>3</xdr:row>
      <xdr:rowOff>76200</xdr:rowOff>
    </xdr:from>
    <xdr:to>
      <xdr:col>1</xdr:col>
      <xdr:colOff>590551</xdr:colOff>
      <xdr:row>3</xdr:row>
      <xdr:rowOff>794657</xdr:rowOff>
    </xdr:to>
    <xdr:pic>
      <xdr:nvPicPr>
        <xdr:cNvPr id="10" name="2 Imagen">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stretch>
          <a:fillRect/>
        </a:stretch>
      </xdr:blipFill>
      <xdr:spPr>
        <a:xfrm>
          <a:off x="857251" y="685800"/>
          <a:ext cx="495300" cy="718457"/>
        </a:xfrm>
        <a:prstGeom prst="rect">
          <a:avLst/>
        </a:prstGeom>
      </xdr:spPr>
    </xdr:pic>
    <xdr:clientData/>
  </xdr:twoCellAnchor>
  <xdr:oneCellAnchor>
    <xdr:from>
      <xdr:col>1</xdr:col>
      <xdr:colOff>95251</xdr:colOff>
      <xdr:row>34</xdr:row>
      <xdr:rowOff>76200</xdr:rowOff>
    </xdr:from>
    <xdr:ext cx="495300" cy="657225"/>
    <xdr:pic>
      <xdr:nvPicPr>
        <xdr:cNvPr id="23" name="2 Imagen">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a:stretch>
          <a:fillRect/>
        </a:stretch>
      </xdr:blipFill>
      <xdr:spPr>
        <a:xfrm>
          <a:off x="857251" y="27003375"/>
          <a:ext cx="495300" cy="657225"/>
        </a:xfrm>
        <a:prstGeom prst="rect">
          <a:avLst/>
        </a:prstGeom>
      </xdr:spPr>
    </xdr:pic>
    <xdr:clientData/>
  </xdr:oneCellAnchor>
  <xdr:oneCellAnchor>
    <xdr:from>
      <xdr:col>1</xdr:col>
      <xdr:colOff>95251</xdr:colOff>
      <xdr:row>34</xdr:row>
      <xdr:rowOff>76200</xdr:rowOff>
    </xdr:from>
    <xdr:ext cx="495300" cy="657225"/>
    <xdr:pic>
      <xdr:nvPicPr>
        <xdr:cNvPr id="24" name="2 Imagen">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a:stretch>
          <a:fillRect/>
        </a:stretch>
      </xdr:blipFill>
      <xdr:spPr>
        <a:xfrm>
          <a:off x="857251" y="27003375"/>
          <a:ext cx="495300" cy="657225"/>
        </a:xfrm>
        <a:prstGeom prst="rect">
          <a:avLst/>
        </a:prstGeom>
      </xdr:spPr>
    </xdr:pic>
    <xdr:clientData/>
  </xdr:oneCellAnchor>
  <xdr:oneCellAnchor>
    <xdr:from>
      <xdr:col>1</xdr:col>
      <xdr:colOff>95251</xdr:colOff>
      <xdr:row>34</xdr:row>
      <xdr:rowOff>76200</xdr:rowOff>
    </xdr:from>
    <xdr:ext cx="495300" cy="657225"/>
    <xdr:pic>
      <xdr:nvPicPr>
        <xdr:cNvPr id="25" name="2 Imagen">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
        <a:stretch>
          <a:fillRect/>
        </a:stretch>
      </xdr:blipFill>
      <xdr:spPr>
        <a:xfrm>
          <a:off x="857251" y="27003375"/>
          <a:ext cx="495300" cy="657225"/>
        </a:xfrm>
        <a:prstGeom prst="rect">
          <a:avLst/>
        </a:prstGeom>
      </xdr:spPr>
    </xdr:pic>
    <xdr:clientData/>
  </xdr:oneCellAnchor>
  <xdr:oneCellAnchor>
    <xdr:from>
      <xdr:col>1</xdr:col>
      <xdr:colOff>95251</xdr:colOff>
      <xdr:row>63</xdr:row>
      <xdr:rowOff>0</xdr:rowOff>
    </xdr:from>
    <xdr:ext cx="495300" cy="657225"/>
    <xdr:pic>
      <xdr:nvPicPr>
        <xdr:cNvPr id="26" name="2 Imagen">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a:stretch>
          <a:fillRect/>
        </a:stretch>
      </xdr:blipFill>
      <xdr:spPr>
        <a:xfrm>
          <a:off x="857251" y="33708975"/>
          <a:ext cx="495300" cy="657225"/>
        </a:xfrm>
        <a:prstGeom prst="rect">
          <a:avLst/>
        </a:prstGeom>
      </xdr:spPr>
    </xdr:pic>
    <xdr:clientData/>
  </xdr:oneCellAnchor>
  <xdr:oneCellAnchor>
    <xdr:from>
      <xdr:col>1</xdr:col>
      <xdr:colOff>95251</xdr:colOff>
      <xdr:row>63</xdr:row>
      <xdr:rowOff>0</xdr:rowOff>
    </xdr:from>
    <xdr:ext cx="495300" cy="657225"/>
    <xdr:pic>
      <xdr:nvPicPr>
        <xdr:cNvPr id="27" name="2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
        <a:stretch>
          <a:fillRect/>
        </a:stretch>
      </xdr:blipFill>
      <xdr:spPr>
        <a:xfrm>
          <a:off x="857251" y="33708975"/>
          <a:ext cx="495300" cy="657225"/>
        </a:xfrm>
        <a:prstGeom prst="rect">
          <a:avLst/>
        </a:prstGeom>
      </xdr:spPr>
    </xdr:pic>
    <xdr:clientData/>
  </xdr:oneCellAnchor>
  <xdr:oneCellAnchor>
    <xdr:from>
      <xdr:col>1</xdr:col>
      <xdr:colOff>95251</xdr:colOff>
      <xdr:row>63</xdr:row>
      <xdr:rowOff>0</xdr:rowOff>
    </xdr:from>
    <xdr:ext cx="495300" cy="657225"/>
    <xdr:pic>
      <xdr:nvPicPr>
        <xdr:cNvPr id="28" name="2 Imagen">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a:stretch>
          <a:fillRect/>
        </a:stretch>
      </xdr:blipFill>
      <xdr:spPr>
        <a:xfrm>
          <a:off x="857251" y="33708975"/>
          <a:ext cx="495300" cy="657225"/>
        </a:xfrm>
        <a:prstGeom prst="rect">
          <a:avLst/>
        </a:prstGeom>
      </xdr:spPr>
    </xdr:pic>
    <xdr:clientData/>
  </xdr:oneCellAnchor>
  <xdr:oneCellAnchor>
    <xdr:from>
      <xdr:col>1</xdr:col>
      <xdr:colOff>95251</xdr:colOff>
      <xdr:row>63</xdr:row>
      <xdr:rowOff>0</xdr:rowOff>
    </xdr:from>
    <xdr:ext cx="495300" cy="657225"/>
    <xdr:pic>
      <xdr:nvPicPr>
        <xdr:cNvPr id="29" name="2 Imagen">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
        <a:stretch>
          <a:fillRect/>
        </a:stretch>
      </xdr:blipFill>
      <xdr:spPr>
        <a:xfrm>
          <a:off x="857251" y="33708975"/>
          <a:ext cx="495300" cy="657225"/>
        </a:xfrm>
        <a:prstGeom prst="rect">
          <a:avLst/>
        </a:prstGeom>
      </xdr:spPr>
    </xdr:pic>
    <xdr:clientData/>
  </xdr:oneCellAnchor>
  <xdr:oneCellAnchor>
    <xdr:from>
      <xdr:col>1</xdr:col>
      <xdr:colOff>95251</xdr:colOff>
      <xdr:row>63</xdr:row>
      <xdr:rowOff>0</xdr:rowOff>
    </xdr:from>
    <xdr:ext cx="495300" cy="657225"/>
    <xdr:pic>
      <xdr:nvPicPr>
        <xdr:cNvPr id="30" name="2 Imagen">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a:stretch>
          <a:fillRect/>
        </a:stretch>
      </xdr:blipFill>
      <xdr:spPr>
        <a:xfrm>
          <a:off x="857251" y="40366950"/>
          <a:ext cx="495300" cy="657225"/>
        </a:xfrm>
        <a:prstGeom prst="rect">
          <a:avLst/>
        </a:prstGeom>
      </xdr:spPr>
    </xdr:pic>
    <xdr:clientData/>
  </xdr:oneCellAnchor>
  <xdr:oneCellAnchor>
    <xdr:from>
      <xdr:col>1</xdr:col>
      <xdr:colOff>95251</xdr:colOff>
      <xdr:row>63</xdr:row>
      <xdr:rowOff>0</xdr:rowOff>
    </xdr:from>
    <xdr:ext cx="495300" cy="657225"/>
    <xdr:pic>
      <xdr:nvPicPr>
        <xdr:cNvPr id="31" name="2 Imagen">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a:stretch>
          <a:fillRect/>
        </a:stretch>
      </xdr:blipFill>
      <xdr:spPr>
        <a:xfrm>
          <a:off x="857251" y="40366950"/>
          <a:ext cx="495300" cy="657225"/>
        </a:xfrm>
        <a:prstGeom prst="rect">
          <a:avLst/>
        </a:prstGeom>
      </xdr:spPr>
    </xdr:pic>
    <xdr:clientData/>
  </xdr:oneCellAnchor>
  <xdr:oneCellAnchor>
    <xdr:from>
      <xdr:col>1</xdr:col>
      <xdr:colOff>95251</xdr:colOff>
      <xdr:row>63</xdr:row>
      <xdr:rowOff>0</xdr:rowOff>
    </xdr:from>
    <xdr:ext cx="495300" cy="657225"/>
    <xdr:pic>
      <xdr:nvPicPr>
        <xdr:cNvPr id="32" name="2 Imagen">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a:stretch>
          <a:fillRect/>
        </a:stretch>
      </xdr:blipFill>
      <xdr:spPr>
        <a:xfrm>
          <a:off x="857251" y="40366950"/>
          <a:ext cx="495300" cy="657225"/>
        </a:xfrm>
        <a:prstGeom prst="rect">
          <a:avLst/>
        </a:prstGeom>
      </xdr:spPr>
    </xdr:pic>
    <xdr:clientData/>
  </xdr:oneCellAnchor>
  <xdr:oneCellAnchor>
    <xdr:from>
      <xdr:col>1</xdr:col>
      <xdr:colOff>95251</xdr:colOff>
      <xdr:row>63</xdr:row>
      <xdr:rowOff>0</xdr:rowOff>
    </xdr:from>
    <xdr:ext cx="495300" cy="657225"/>
    <xdr:pic>
      <xdr:nvPicPr>
        <xdr:cNvPr id="33" name="2 Imagen">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
        <a:stretch>
          <a:fillRect/>
        </a:stretch>
      </xdr:blipFill>
      <xdr:spPr>
        <a:xfrm>
          <a:off x="857251" y="40366950"/>
          <a:ext cx="495300" cy="6572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421343</xdr:colOff>
      <xdr:row>2</xdr:row>
      <xdr:rowOff>0</xdr:rowOff>
    </xdr:from>
    <xdr:ext cx="2736028" cy="1124430"/>
    <xdr:pic>
      <xdr:nvPicPr>
        <xdr:cNvPr id="2" name="Imagen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58" t="8441" r="2344" b="5196"/>
        <a:stretch>
          <a:fillRect/>
        </a:stretch>
      </xdr:blipFill>
      <xdr:spPr bwMode="auto">
        <a:xfrm>
          <a:off x="1183343" y="381000"/>
          <a:ext cx="2736028" cy="112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PU%20CAUCASIA%20DEF.%2023-05-13%20400p.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esupuestosistematranviariodeayacuchoconapus%20(1)/APU%20ELECTRIC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0.0.4\tecnico\Documents%20and%20Settings\67370\Configuraci&#243;n%20local\Archivos%20temporales%20de%20Internet\Content.IE5\UOTNRVQZ\Presupuesto%20correigio%20nora%20moral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oporte%20Electrico%201\Desktop\APU&#180;s%20Referencia\APU%20REDES%20Y%20EQUIPOS%202018%20(Autoguardad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suario\Downloads\APU%20Estudiantes%207-1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58487BD\RELACI~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1037579737\Documents\ZONE%204\PP%2009-10\MALLA%20VIAL\MALLA%20VIAL\HLOPEZA\GERONA\CANTIDADES%20REPOSICION\SUBCIRCUITO%207\REDES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lejandraHurtado\Downloads\My%20Felipe%208\Obras%20UdeA\Casa%20Bolivar\APU%20REDES%20Y%20EQUIPOS%20_Casa%20Bol&#237;var.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Soporte%20Electrico%201\Desktop\APU&#180;s%20Referencia\APU%20REDES%20Y%20EQUIPOS%202017%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037579737\Documents\ZONE%204\PP%2009-10\MALLA%20VIAL\MALLA%20VIAL\HLOPEZA\CANTIDADES%20GERONA\Documents%20and%20Settings\swilches\Configuraci&#243;n%20local\Archivos%20temporales%20de%20Internet\OLK6\formulario%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SIMULACI&#211;NEDIFICIO.o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IMULACI&#211;NEDIFICIO.ok.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Soporte%20Electrico%201/Downloads/Presupuesto%20Oficial-Gimnasio%20al%20Aire%20libre%20_Etapa%202_21-09-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i%20unidad/CONTRATO%20U%20DE%20A/CONTRATO%20REDES%20HIDROSANITARIAS/CONTRATO%202021/DOCUMENTOS%20SOPORTE/PRESUPUESTO%20OFICIAL%20MANTTO%20ELEC_EMEC%202020-2021_28-08-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NFRAESTRUCTURA%20HIDRO\TEORIA-%20APOYO\CONS_080_13_VER_ANT\3.%20ALTO%20COLORADO\ALTO%20COLORADO\TOMO%201%20ACUEDUCTO\ANEXOS\ANEXO%20DISE&#209;O\ANEXO%204.%20CANTIDADES%20DE%20OBRA%20PRESUPUESTO%20Y%20APU\Anexo%204_Ppto%20Acueducto_Alto%20Color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DU\UNIDAD%20HOSPITALARIA%20CONCEJO%20DE%20MEDELLIN\ppto%20pajarito%20ultimo\ENTREGA%20FINAL\ULTIMO\ENTREGA%2012-11-09\Presupuesto%20Clinica%20Concejo%2013-1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Marle\ayudas\varios%20presupuestos\GP-617%20-%20Ppto%20La%20Victoria%20V17%20(1)ca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deA\CIUDADELA%20CENTRAL\Bloque%2011\T&#233;cnicos\Version%20170418\16_04_18_APU%20REDES%20Y%20EQUIPOS%202017%20ILUM%20BL%20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1037579737\Documents\ZONE%204\PP%2009-10\MALLA%20VIAL\MALLA%20VIAL\PAVICOL\MSOFFICE\LICITAR\analisis%20del%20AIU\AI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oporte%20Electrico%201\Downloads\27_02_18_APU%20REDES%20Y%20EQUIPOS%202017%20ILUM%20BL%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oporte%20Electrico%201\Desktop\APU&#180;s%20Referencia\APU%20REDES%20Y%20EQUIPOS%202017%20(1)%20(Autoguardado)%20BACHILLERATO%20REFE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Datos"/>
      <sheetName val="PRESUPUESTOS-REV1"/>
      <sheetName val="PU (2)"/>
      <sheetName val="PESOS"/>
      <sheetName val="G&amp;G"/>
      <sheetName val="COSTOS UNITARIOS"/>
      <sheetName val="CA-2909"/>
      <sheetName val="TRAYECTO 1"/>
      <sheetName val="CABG"/>
      <sheetName val=""/>
      <sheetName val="PROY_ORIGINAL2"/>
      <sheetName val="PU_(2)1"/>
      <sheetName val="PROY_ORIGINAL1"/>
      <sheetName val="PU_(2)"/>
      <sheetName val="PROY_ORIGINAL3"/>
      <sheetName val="PU_(2)2"/>
      <sheetName val="PROY_ORIGINAL5"/>
      <sheetName val="PU_(2)4"/>
      <sheetName val="PROY_ORIGINAL4"/>
      <sheetName val="PU_(2)3"/>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Seguim-16"/>
      <sheetName val="Información"/>
      <sheetName val="Varios"/>
      <sheetName val="ACTIVIDADE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APU´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proveedores"/>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ó&gt;j0$#j_$#LÓu"/>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6"/>
      <sheetName val="PU_(2)5"/>
      <sheetName val="COSTOS_UNITARIOS"/>
      <sheetName val="TRAYECTO_1"/>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VALOR_ENSAYOS"/>
      <sheetName val="resumen_preacta"/>
      <sheetName val="Resalto_en_asfalto"/>
      <sheetName val="Mat_fresado_para_ampliacion"/>
      <sheetName val="Tuberia_filtro_D=6&quot;"/>
      <sheetName val="Realce_de_bordillo"/>
      <sheetName val="Remocion_tuberia_d=24&quot;"/>
      <sheetName val="GRAVA_ATRAQUES_DE_ALCANTARILLA"/>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TORTA EST"/>
      <sheetName val="BD"/>
      <sheetName val="MATERIALES Y RECURSOS"/>
      <sheetName val="TARIFAS MATERIALES"/>
      <sheetName val="TARIFAS EQUIPOS "/>
      <sheetName val="TARIFA SALARIOS"/>
      <sheetName val="ó&gt;_x005f_x0000__x005f_x0001__x005f_x0000__x005f_x0000__"/>
      <sheetName val="PRES"/>
      <sheetName val="Tramo 2"/>
      <sheetName val="AMOBLAMINETO"/>
      <sheetName val="LISTA"/>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Grafico Avance"/>
      <sheetName val="MYE OBRA"/>
      <sheetName val="SNP7 Anclajes pasivos6j_x0000_"/>
      <sheetName val="Hoja3"/>
      <sheetName val="Hoja2"/>
      <sheetName val="Transportes"/>
      <sheetName val="ó&gt;?_x0001_???j0$?#???j.$?#???L_x0012_Óu????"/>
      <sheetName val="BASE DE DATOS DE PRECIOS"/>
      <sheetName val="Indicadores Y Listas"/>
      <sheetName val="ó&gt;????j0$?#???j_$?#???LÓu????"/>
      <sheetName val="Paral. 1"/>
      <sheetName val="Paral. 2"/>
      <sheetName val="Paral. 3"/>
      <sheetName val="Paral.4"/>
      <sheetName val="CORTE DE OBRA N° 1"/>
      <sheetName val="memoria"/>
      <sheetName val="memoria 1"/>
      <sheetName val="Causa Posible"/>
      <sheetName val="Accidentalidad"/>
      <sheetName val="Elementos Involucrados"/>
    </sheetNames>
    <sheetDataSet>
      <sheetData sheetId="0" refreshError="1"/>
      <sheetData sheetId="1" refreshError="1"/>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2">
          <cell r="A2">
            <v>0</v>
          </cell>
        </row>
      </sheetData>
      <sheetData sheetId="67">
        <row r="2">
          <cell r="A2">
            <v>0</v>
          </cell>
        </row>
      </sheetData>
      <sheetData sheetId="68">
        <row r="2">
          <cell r="A2">
            <v>0</v>
          </cell>
        </row>
      </sheetData>
      <sheetData sheetId="69">
        <row r="2">
          <cell r="A2">
            <v>0</v>
          </cell>
        </row>
      </sheetData>
      <sheetData sheetId="70" refreshError="1"/>
      <sheetData sheetId="71" refreshError="1"/>
      <sheetData sheetId="72"/>
      <sheetData sheetId="73">
        <row r="2">
          <cell r="A2">
            <v>0</v>
          </cell>
        </row>
      </sheetData>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ow r="2">
          <cell r="A2">
            <v>0</v>
          </cell>
        </row>
      </sheetData>
      <sheetData sheetId="91">
        <row r="2">
          <cell r="A2">
            <v>0</v>
          </cell>
        </row>
      </sheetData>
      <sheetData sheetId="92">
        <row r="2">
          <cell r="A2">
            <v>0</v>
          </cell>
        </row>
      </sheetData>
      <sheetData sheetId="93">
        <row r="2">
          <cell r="A2">
            <v>0</v>
          </cell>
        </row>
      </sheetData>
      <sheetData sheetId="94">
        <row r="2">
          <cell r="A2">
            <v>0</v>
          </cell>
        </row>
      </sheetData>
      <sheetData sheetId="95">
        <row r="2">
          <cell r="A2">
            <v>0</v>
          </cell>
        </row>
      </sheetData>
      <sheetData sheetId="96">
        <row r="2">
          <cell r="A2">
            <v>0</v>
          </cell>
        </row>
      </sheetData>
      <sheetData sheetId="97">
        <row r="2">
          <cell r="A2">
            <v>0</v>
          </cell>
        </row>
      </sheetData>
      <sheetData sheetId="98">
        <row r="2">
          <cell r="A2">
            <v>0</v>
          </cell>
        </row>
      </sheetData>
      <sheetData sheetId="99">
        <row r="2">
          <cell r="A2">
            <v>0</v>
          </cell>
        </row>
      </sheetData>
      <sheetData sheetId="100">
        <row r="2">
          <cell r="A2">
            <v>0</v>
          </cell>
        </row>
      </sheetData>
      <sheetData sheetId="101">
        <row r="2">
          <cell r="A2">
            <v>0</v>
          </cell>
        </row>
      </sheetData>
      <sheetData sheetId="102">
        <row r="2">
          <cell r="A2">
            <v>0</v>
          </cell>
        </row>
      </sheetData>
      <sheetData sheetId="103">
        <row r="2">
          <cell r="A2">
            <v>0</v>
          </cell>
        </row>
      </sheetData>
      <sheetData sheetId="104">
        <row r="2">
          <cell r="A2">
            <v>0</v>
          </cell>
        </row>
      </sheetData>
      <sheetData sheetId="105">
        <row r="2">
          <cell r="A2">
            <v>0</v>
          </cell>
        </row>
      </sheetData>
      <sheetData sheetId="106">
        <row r="2">
          <cell r="A2">
            <v>0</v>
          </cell>
        </row>
      </sheetData>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ow r="2">
          <cell r="A2">
            <v>0</v>
          </cell>
        </row>
      </sheetData>
      <sheetData sheetId="187">
        <row r="2">
          <cell r="A2">
            <v>0</v>
          </cell>
        </row>
      </sheetData>
      <sheetData sheetId="188">
        <row r="2">
          <cell r="A2">
            <v>0</v>
          </cell>
        </row>
      </sheetData>
      <sheetData sheetId="189">
        <row r="2">
          <cell r="A2">
            <v>0</v>
          </cell>
        </row>
      </sheetData>
      <sheetData sheetId="190">
        <row r="2">
          <cell r="A2">
            <v>0</v>
          </cell>
        </row>
      </sheetData>
      <sheetData sheetId="191">
        <row r="2">
          <cell r="A2">
            <v>0</v>
          </cell>
        </row>
      </sheetData>
      <sheetData sheetId="192">
        <row r="2">
          <cell r="A2">
            <v>0</v>
          </cell>
        </row>
      </sheetData>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efreshError="1"/>
      <sheetData sheetId="213" refreshError="1"/>
      <sheetData sheetId="214" refreshError="1"/>
      <sheetData sheetId="215" refreshError="1"/>
      <sheetData sheetId="216" refreshError="1"/>
      <sheetData sheetId="217">
        <row r="2">
          <cell r="A2">
            <v>0</v>
          </cell>
        </row>
      </sheetData>
      <sheetData sheetId="218">
        <row r="2">
          <cell r="A2">
            <v>0</v>
          </cell>
        </row>
      </sheetData>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ow r="2">
          <cell r="A2">
            <v>0</v>
          </cell>
        </row>
      </sheetData>
      <sheetData sheetId="227">
        <row r="2">
          <cell r="A2">
            <v>0</v>
          </cell>
        </row>
      </sheetData>
      <sheetData sheetId="228">
        <row r="2">
          <cell r="A2">
            <v>0</v>
          </cell>
        </row>
      </sheetData>
      <sheetData sheetId="229">
        <row r="2">
          <cell r="A2">
            <v>0</v>
          </cell>
        </row>
      </sheetData>
      <sheetData sheetId="230">
        <row r="2">
          <cell r="A2">
            <v>0</v>
          </cell>
        </row>
      </sheetData>
      <sheetData sheetId="231">
        <row r="2">
          <cell r="A2">
            <v>0</v>
          </cell>
        </row>
      </sheetData>
      <sheetData sheetId="232">
        <row r="2">
          <cell r="A2">
            <v>0</v>
          </cell>
        </row>
      </sheetData>
      <sheetData sheetId="233">
        <row r="2">
          <cell r="A2">
            <v>0</v>
          </cell>
        </row>
      </sheetData>
      <sheetData sheetId="234" refreshError="1"/>
      <sheetData sheetId="235">
        <row r="2">
          <cell r="A2">
            <v>0</v>
          </cell>
        </row>
      </sheetData>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ow r="2">
          <cell r="A2">
            <v>0</v>
          </cell>
        </row>
      </sheetData>
      <sheetData sheetId="278" refreshError="1"/>
      <sheetData sheetId="279">
        <row r="2">
          <cell r="A2">
            <v>0</v>
          </cell>
        </row>
      </sheetData>
      <sheetData sheetId="280" refreshError="1"/>
      <sheetData sheetId="281" refreshError="1"/>
      <sheetData sheetId="282" refreshError="1"/>
      <sheetData sheetId="283">
        <row r="2">
          <cell r="A2">
            <v>0</v>
          </cell>
        </row>
      </sheetData>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2">
          <cell r="A2">
            <v>0</v>
          </cell>
        </row>
      </sheetData>
      <sheetData sheetId="313" refreshError="1"/>
      <sheetData sheetId="314" refreshError="1"/>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efreshError="1"/>
      <sheetData sheetId="396" refreshError="1"/>
      <sheetData sheetId="397" refreshError="1"/>
      <sheetData sheetId="398" refreshError="1"/>
      <sheetData sheetId="399" refreshError="1"/>
      <sheetData sheetId="400" refreshError="1"/>
      <sheetData sheetId="401" refreshError="1"/>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ow r="2">
          <cell r="A2">
            <v>0</v>
          </cell>
        </row>
      </sheetData>
      <sheetData sheetId="450" refreshError="1"/>
      <sheetData sheetId="451" refreshError="1"/>
      <sheetData sheetId="452">
        <row r="2">
          <cell r="A2">
            <v>0</v>
          </cell>
        </row>
      </sheetData>
      <sheetData sheetId="453">
        <row r="2">
          <cell r="A2">
            <v>0</v>
          </cell>
        </row>
      </sheetData>
      <sheetData sheetId="454">
        <row r="2">
          <cell r="A2">
            <v>0</v>
          </cell>
        </row>
      </sheetData>
      <sheetData sheetId="455">
        <row r="2">
          <cell r="A2">
            <v>0</v>
          </cell>
        </row>
      </sheetData>
      <sheetData sheetId="456">
        <row r="2">
          <cell r="A2">
            <v>0</v>
          </cell>
        </row>
      </sheetData>
      <sheetData sheetId="457">
        <row r="2">
          <cell r="A2">
            <v>0</v>
          </cell>
        </row>
      </sheetData>
      <sheetData sheetId="458">
        <row r="2">
          <cell r="A2">
            <v>0</v>
          </cell>
        </row>
      </sheetData>
      <sheetData sheetId="459">
        <row r="2">
          <cell r="A2">
            <v>0</v>
          </cell>
        </row>
      </sheetData>
      <sheetData sheetId="460">
        <row r="2">
          <cell r="A2">
            <v>0</v>
          </cell>
        </row>
      </sheetData>
      <sheetData sheetId="461">
        <row r="2">
          <cell r="A2">
            <v>0</v>
          </cell>
        </row>
      </sheetData>
      <sheetData sheetId="462">
        <row r="2">
          <cell r="A2">
            <v>0</v>
          </cell>
        </row>
      </sheetData>
      <sheetData sheetId="463">
        <row r="2">
          <cell r="A2">
            <v>0</v>
          </cell>
        </row>
      </sheetData>
      <sheetData sheetId="464">
        <row r="2">
          <cell r="A2">
            <v>0</v>
          </cell>
        </row>
      </sheetData>
      <sheetData sheetId="465">
        <row r="2">
          <cell r="A2">
            <v>0</v>
          </cell>
        </row>
      </sheetData>
      <sheetData sheetId="466">
        <row r="2">
          <cell r="A2">
            <v>0</v>
          </cell>
        </row>
      </sheetData>
      <sheetData sheetId="467">
        <row r="2">
          <cell r="A2">
            <v>0</v>
          </cell>
        </row>
      </sheetData>
      <sheetData sheetId="468">
        <row r="2">
          <cell r="A2">
            <v>0</v>
          </cell>
        </row>
      </sheetData>
      <sheetData sheetId="469">
        <row r="2">
          <cell r="A2">
            <v>0</v>
          </cell>
        </row>
      </sheetData>
      <sheetData sheetId="470">
        <row r="2">
          <cell r="A2">
            <v>0</v>
          </cell>
        </row>
      </sheetData>
      <sheetData sheetId="471">
        <row r="2">
          <cell r="A2">
            <v>0</v>
          </cell>
        </row>
      </sheetData>
      <sheetData sheetId="472">
        <row r="2">
          <cell r="A2">
            <v>0</v>
          </cell>
        </row>
      </sheetData>
      <sheetData sheetId="473">
        <row r="2">
          <cell r="A2">
            <v>0</v>
          </cell>
        </row>
      </sheetData>
      <sheetData sheetId="474">
        <row r="2">
          <cell r="A2">
            <v>0</v>
          </cell>
        </row>
      </sheetData>
      <sheetData sheetId="475">
        <row r="2">
          <cell r="A2">
            <v>0</v>
          </cell>
        </row>
      </sheetData>
      <sheetData sheetId="476">
        <row r="2">
          <cell r="A2">
            <v>0</v>
          </cell>
        </row>
      </sheetData>
      <sheetData sheetId="477">
        <row r="2">
          <cell r="A2">
            <v>0</v>
          </cell>
        </row>
      </sheetData>
      <sheetData sheetId="478">
        <row r="2">
          <cell r="A2">
            <v>0</v>
          </cell>
        </row>
      </sheetData>
      <sheetData sheetId="479">
        <row r="2">
          <cell r="A2">
            <v>0</v>
          </cell>
        </row>
      </sheetData>
      <sheetData sheetId="480">
        <row r="2">
          <cell r="A2">
            <v>0</v>
          </cell>
        </row>
      </sheetData>
      <sheetData sheetId="481">
        <row r="2">
          <cell r="A2">
            <v>0</v>
          </cell>
        </row>
      </sheetData>
      <sheetData sheetId="482">
        <row r="2">
          <cell r="A2">
            <v>0</v>
          </cell>
        </row>
      </sheetData>
      <sheetData sheetId="483">
        <row r="2">
          <cell r="A2">
            <v>0</v>
          </cell>
        </row>
      </sheetData>
      <sheetData sheetId="484">
        <row r="2">
          <cell r="A2">
            <v>0</v>
          </cell>
        </row>
      </sheetData>
      <sheetData sheetId="485">
        <row r="2">
          <cell r="A2">
            <v>0</v>
          </cell>
        </row>
      </sheetData>
      <sheetData sheetId="486">
        <row r="2">
          <cell r="A2">
            <v>0</v>
          </cell>
        </row>
      </sheetData>
      <sheetData sheetId="487">
        <row r="2">
          <cell r="A2">
            <v>0</v>
          </cell>
        </row>
      </sheetData>
      <sheetData sheetId="488">
        <row r="2">
          <cell r="A2">
            <v>0</v>
          </cell>
        </row>
      </sheetData>
      <sheetData sheetId="489">
        <row r="2">
          <cell r="A2">
            <v>0</v>
          </cell>
        </row>
      </sheetData>
      <sheetData sheetId="490">
        <row r="2">
          <cell r="A2">
            <v>0</v>
          </cell>
        </row>
      </sheetData>
      <sheetData sheetId="491">
        <row r="2">
          <cell r="A2">
            <v>0</v>
          </cell>
        </row>
      </sheetData>
      <sheetData sheetId="492">
        <row r="2">
          <cell r="A2">
            <v>0</v>
          </cell>
        </row>
      </sheetData>
      <sheetData sheetId="493">
        <row r="2">
          <cell r="A2">
            <v>0</v>
          </cell>
        </row>
      </sheetData>
      <sheetData sheetId="494">
        <row r="2">
          <cell r="A2">
            <v>0</v>
          </cell>
        </row>
      </sheetData>
      <sheetData sheetId="495">
        <row r="2">
          <cell r="A2">
            <v>0</v>
          </cell>
        </row>
      </sheetData>
      <sheetData sheetId="496">
        <row r="2">
          <cell r="A2">
            <v>0</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efreshError="1"/>
      <sheetData sheetId="533" refreshError="1"/>
      <sheetData sheetId="534" refreshError="1"/>
      <sheetData sheetId="535" refreshError="1"/>
      <sheetData sheetId="536" refreshError="1"/>
      <sheetData sheetId="537" refreshError="1"/>
      <sheetData sheetId="538" refreshError="1"/>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2">
          <cell r="A2">
            <v>0</v>
          </cell>
        </row>
      </sheetData>
      <sheetData sheetId="689" refreshError="1"/>
      <sheetData sheetId="690" refreshError="1"/>
      <sheetData sheetId="691" refreshError="1"/>
      <sheetData sheetId="692" refreshError="1"/>
      <sheetData sheetId="693">
        <row r="2">
          <cell r="A2">
            <v>0</v>
          </cell>
        </row>
      </sheetData>
      <sheetData sheetId="694">
        <row r="2">
          <cell r="A2">
            <v>0</v>
          </cell>
        </row>
      </sheetData>
      <sheetData sheetId="695">
        <row r="2">
          <cell r="A2">
            <v>0</v>
          </cell>
        </row>
      </sheetData>
      <sheetData sheetId="696">
        <row r="2">
          <cell r="A2">
            <v>0</v>
          </cell>
        </row>
      </sheetData>
      <sheetData sheetId="697">
        <row r="2">
          <cell r="A2">
            <v>0</v>
          </cell>
        </row>
      </sheetData>
      <sheetData sheetId="698">
        <row r="2">
          <cell r="A2">
            <v>0</v>
          </cell>
        </row>
      </sheetData>
      <sheetData sheetId="699">
        <row r="2">
          <cell r="A2">
            <v>0</v>
          </cell>
        </row>
      </sheetData>
      <sheetData sheetId="700">
        <row r="2">
          <cell r="A2">
            <v>0</v>
          </cell>
        </row>
      </sheetData>
      <sheetData sheetId="701">
        <row r="2">
          <cell r="A2">
            <v>0</v>
          </cell>
        </row>
      </sheetData>
      <sheetData sheetId="702">
        <row r="2">
          <cell r="A2">
            <v>0</v>
          </cell>
        </row>
      </sheetData>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ow r="2">
          <cell r="A2">
            <v>0</v>
          </cell>
        </row>
      </sheetData>
      <sheetData sheetId="725">
        <row r="2">
          <cell r="A2">
            <v>0</v>
          </cell>
        </row>
      </sheetData>
      <sheetData sheetId="726">
        <row r="2">
          <cell r="A2">
            <v>0</v>
          </cell>
        </row>
      </sheetData>
      <sheetData sheetId="727">
        <row r="2">
          <cell r="A2">
            <v>0</v>
          </cell>
        </row>
      </sheetData>
      <sheetData sheetId="728">
        <row r="2">
          <cell r="A2">
            <v>0</v>
          </cell>
        </row>
      </sheetData>
      <sheetData sheetId="729">
        <row r="2">
          <cell r="A2">
            <v>0</v>
          </cell>
        </row>
      </sheetData>
      <sheetData sheetId="730">
        <row r="2">
          <cell r="A2">
            <v>0</v>
          </cell>
        </row>
      </sheetData>
      <sheetData sheetId="731">
        <row r="2">
          <cell r="A2">
            <v>0</v>
          </cell>
        </row>
      </sheetData>
      <sheetData sheetId="732">
        <row r="2">
          <cell r="A2">
            <v>0</v>
          </cell>
        </row>
      </sheetData>
      <sheetData sheetId="733">
        <row r="2">
          <cell r="A2">
            <v>0</v>
          </cell>
        </row>
      </sheetData>
      <sheetData sheetId="734">
        <row r="2">
          <cell r="A2">
            <v>0</v>
          </cell>
        </row>
      </sheetData>
      <sheetData sheetId="735">
        <row r="2">
          <cell r="A2">
            <v>0</v>
          </cell>
        </row>
      </sheetData>
      <sheetData sheetId="736">
        <row r="2">
          <cell r="A2">
            <v>0</v>
          </cell>
        </row>
      </sheetData>
      <sheetData sheetId="737">
        <row r="2">
          <cell r="A2">
            <v>0</v>
          </cell>
        </row>
      </sheetData>
      <sheetData sheetId="738">
        <row r="2">
          <cell r="A2">
            <v>0</v>
          </cell>
        </row>
      </sheetData>
      <sheetData sheetId="739">
        <row r="2">
          <cell r="A2">
            <v>0</v>
          </cell>
        </row>
      </sheetData>
      <sheetData sheetId="740">
        <row r="2">
          <cell r="A2">
            <v>0</v>
          </cell>
        </row>
      </sheetData>
      <sheetData sheetId="741">
        <row r="2">
          <cell r="A2">
            <v>0</v>
          </cell>
        </row>
      </sheetData>
      <sheetData sheetId="742">
        <row r="2">
          <cell r="A2">
            <v>0</v>
          </cell>
        </row>
      </sheetData>
      <sheetData sheetId="743">
        <row r="2">
          <cell r="A2">
            <v>0</v>
          </cell>
        </row>
      </sheetData>
      <sheetData sheetId="744">
        <row r="2">
          <cell r="A2">
            <v>0</v>
          </cell>
        </row>
      </sheetData>
      <sheetData sheetId="745">
        <row r="2">
          <cell r="A2">
            <v>0</v>
          </cell>
        </row>
      </sheetData>
      <sheetData sheetId="746">
        <row r="2">
          <cell r="A2">
            <v>0</v>
          </cell>
        </row>
      </sheetData>
      <sheetData sheetId="747">
        <row r="2">
          <cell r="A2">
            <v>0</v>
          </cell>
        </row>
      </sheetData>
      <sheetData sheetId="748">
        <row r="2">
          <cell r="A2">
            <v>0</v>
          </cell>
        </row>
      </sheetData>
      <sheetData sheetId="749">
        <row r="2">
          <cell r="A2">
            <v>0</v>
          </cell>
        </row>
      </sheetData>
      <sheetData sheetId="750">
        <row r="2">
          <cell r="A2">
            <v>0</v>
          </cell>
        </row>
      </sheetData>
      <sheetData sheetId="751">
        <row r="2">
          <cell r="A2">
            <v>0</v>
          </cell>
        </row>
      </sheetData>
      <sheetData sheetId="752">
        <row r="2">
          <cell r="A2">
            <v>0</v>
          </cell>
        </row>
      </sheetData>
      <sheetData sheetId="753">
        <row r="2">
          <cell r="A2">
            <v>0</v>
          </cell>
        </row>
      </sheetData>
      <sheetData sheetId="754">
        <row r="2">
          <cell r="A2">
            <v>0</v>
          </cell>
        </row>
      </sheetData>
      <sheetData sheetId="755">
        <row r="2">
          <cell r="A2">
            <v>0</v>
          </cell>
        </row>
      </sheetData>
      <sheetData sheetId="756">
        <row r="2">
          <cell r="A2">
            <v>0</v>
          </cell>
        </row>
      </sheetData>
      <sheetData sheetId="757">
        <row r="2">
          <cell r="A2">
            <v>0</v>
          </cell>
        </row>
      </sheetData>
      <sheetData sheetId="758">
        <row r="2">
          <cell r="A2">
            <v>0</v>
          </cell>
        </row>
      </sheetData>
      <sheetData sheetId="759">
        <row r="2">
          <cell r="A2">
            <v>0</v>
          </cell>
        </row>
      </sheetData>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row r="2">
          <cell r="A2">
            <v>0</v>
          </cell>
        </row>
      </sheetData>
      <sheetData sheetId="769">
        <row r="2">
          <cell r="A2">
            <v>0</v>
          </cell>
        </row>
      </sheetData>
      <sheetData sheetId="770">
        <row r="2">
          <cell r="A2">
            <v>0</v>
          </cell>
        </row>
      </sheetData>
      <sheetData sheetId="771">
        <row r="2">
          <cell r="A2">
            <v>0</v>
          </cell>
        </row>
      </sheetData>
      <sheetData sheetId="772">
        <row r="2">
          <cell r="A2">
            <v>0</v>
          </cell>
        </row>
      </sheetData>
      <sheetData sheetId="773">
        <row r="2">
          <cell r="A2">
            <v>0</v>
          </cell>
        </row>
      </sheetData>
      <sheetData sheetId="774">
        <row r="2">
          <cell r="A2">
            <v>0</v>
          </cell>
        </row>
      </sheetData>
      <sheetData sheetId="775">
        <row r="2">
          <cell r="A2">
            <v>0</v>
          </cell>
        </row>
      </sheetData>
      <sheetData sheetId="776">
        <row r="2">
          <cell r="A2">
            <v>0</v>
          </cell>
        </row>
      </sheetData>
      <sheetData sheetId="777">
        <row r="2">
          <cell r="A2">
            <v>0</v>
          </cell>
        </row>
      </sheetData>
      <sheetData sheetId="778">
        <row r="2">
          <cell r="A2">
            <v>0</v>
          </cell>
        </row>
      </sheetData>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ow r="2">
          <cell r="A2">
            <v>0</v>
          </cell>
        </row>
      </sheetData>
      <sheetData sheetId="790">
        <row r="2">
          <cell r="A2">
            <v>0</v>
          </cell>
        </row>
      </sheetData>
      <sheetData sheetId="791">
        <row r="2">
          <cell r="A2">
            <v>0</v>
          </cell>
        </row>
      </sheetData>
      <sheetData sheetId="792">
        <row r="2">
          <cell r="A2">
            <v>0</v>
          </cell>
        </row>
      </sheetData>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efreshError="1"/>
      <sheetData sheetId="809" refreshError="1"/>
      <sheetData sheetId="810" refreshError="1"/>
      <sheetData sheetId="811" refreshError="1"/>
      <sheetData sheetId="812" refreshError="1"/>
      <sheetData sheetId="813" refreshError="1"/>
      <sheetData sheetId="814" refreshError="1"/>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sheetData sheetId="856"/>
      <sheetData sheetId="857"/>
      <sheetData sheetId="858"/>
      <sheetData sheetId="859"/>
      <sheetData sheetId="860"/>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sheetData sheetId="872"/>
      <sheetData sheetId="873"/>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sheetData sheetId="887"/>
      <sheetData sheetId="888"/>
      <sheetData sheetId="889"/>
      <sheetData sheetId="890"/>
      <sheetData sheetId="891"/>
      <sheetData sheetId="892"/>
      <sheetData sheetId="893"/>
      <sheetData sheetId="894">
        <row r="2">
          <cell r="A2">
            <v>0</v>
          </cell>
        </row>
      </sheetData>
      <sheetData sheetId="895">
        <row r="2">
          <cell r="A2">
            <v>0</v>
          </cell>
        </row>
      </sheetData>
      <sheetData sheetId="896"/>
      <sheetData sheetId="897">
        <row r="2">
          <cell r="A2">
            <v>0</v>
          </cell>
        </row>
      </sheetData>
      <sheetData sheetId="898">
        <row r="2">
          <cell r="A2">
            <v>0</v>
          </cell>
        </row>
      </sheetData>
      <sheetData sheetId="899">
        <row r="2">
          <cell r="A2">
            <v>0</v>
          </cell>
        </row>
      </sheetData>
      <sheetData sheetId="900"/>
      <sheetData sheetId="901"/>
      <sheetData sheetId="902"/>
      <sheetData sheetId="903"/>
      <sheetData sheetId="904"/>
      <sheetData sheetId="905">
        <row r="2">
          <cell r="A2">
            <v>0</v>
          </cell>
        </row>
      </sheetData>
      <sheetData sheetId="906">
        <row r="2">
          <cell r="A2">
            <v>0</v>
          </cell>
        </row>
      </sheetData>
      <sheetData sheetId="907"/>
      <sheetData sheetId="908">
        <row r="2">
          <cell r="A2">
            <v>0</v>
          </cell>
        </row>
      </sheetData>
      <sheetData sheetId="909">
        <row r="2">
          <cell r="A2">
            <v>0</v>
          </cell>
        </row>
      </sheetData>
      <sheetData sheetId="910">
        <row r="2">
          <cell r="A2">
            <v>0</v>
          </cell>
        </row>
      </sheetData>
      <sheetData sheetId="911">
        <row r="2">
          <cell r="A2">
            <v>0</v>
          </cell>
        </row>
      </sheetData>
      <sheetData sheetId="912">
        <row r="2">
          <cell r="A2">
            <v>0</v>
          </cell>
        </row>
      </sheetData>
      <sheetData sheetId="913">
        <row r="2">
          <cell r="A2">
            <v>0</v>
          </cell>
        </row>
      </sheetData>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sheetData sheetId="923"/>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sheetData sheetId="932"/>
      <sheetData sheetId="933"/>
      <sheetData sheetId="934"/>
      <sheetData sheetId="935">
        <row r="2">
          <cell r="A2">
            <v>0</v>
          </cell>
        </row>
      </sheetData>
      <sheetData sheetId="936">
        <row r="2">
          <cell r="A2">
            <v>0</v>
          </cell>
        </row>
      </sheetData>
      <sheetData sheetId="937">
        <row r="2">
          <cell r="A2">
            <v>0</v>
          </cell>
        </row>
      </sheetData>
      <sheetData sheetId="938"/>
      <sheetData sheetId="939">
        <row r="2">
          <cell r="A2">
            <v>0</v>
          </cell>
        </row>
      </sheetData>
      <sheetData sheetId="940">
        <row r="2">
          <cell r="A2">
            <v>0</v>
          </cell>
        </row>
      </sheetData>
      <sheetData sheetId="941">
        <row r="2">
          <cell r="A2">
            <v>0</v>
          </cell>
        </row>
      </sheetData>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row r="2">
          <cell r="A2">
            <v>0</v>
          </cell>
        </row>
      </sheetData>
      <sheetData sheetId="956">
        <row r="2">
          <cell r="A2">
            <v>0</v>
          </cell>
        </row>
      </sheetData>
      <sheetData sheetId="957"/>
      <sheetData sheetId="958">
        <row r="2">
          <cell r="A2">
            <v>0</v>
          </cell>
        </row>
      </sheetData>
      <sheetData sheetId="959">
        <row r="2">
          <cell r="A2">
            <v>0</v>
          </cell>
        </row>
      </sheetData>
      <sheetData sheetId="960">
        <row r="2">
          <cell r="A2">
            <v>0</v>
          </cell>
        </row>
      </sheetData>
      <sheetData sheetId="961"/>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sheetData sheetId="1037"/>
      <sheetData sheetId="1038"/>
      <sheetData sheetId="1039"/>
      <sheetData sheetId="1040" refreshError="1"/>
      <sheetData sheetId="1041"/>
      <sheetData sheetId="1042"/>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AIUS"/>
      <sheetName val="HERRAMIENTA"/>
      <sheetName val="TRANSPORTE"/>
      <sheetName val="MANO DE OBRA"/>
      <sheetName val="IMP APU"/>
      <sheetName val="PRECIOS BASE"/>
      <sheetName val="APU"/>
      <sheetName val="FORMULARIO APU"/>
      <sheetName val="H.P."/>
      <sheetName val="RESUMEN"/>
      <sheetName val="FORMULARIO CLIENTE"/>
      <sheetName val="AIU"/>
      <sheetName val="PRESUPUESTO"/>
    </sheetNames>
    <sheetDataSet>
      <sheetData sheetId="0"/>
      <sheetData sheetId="1"/>
      <sheetData sheetId="2"/>
      <sheetData sheetId="3"/>
      <sheetData sheetId="4"/>
      <sheetData sheetId="5"/>
      <sheetData sheetId="6"/>
      <sheetData sheetId="7"/>
      <sheetData sheetId="8"/>
      <sheetData sheetId="9">
        <row r="4">
          <cell r="F4">
            <v>2050</v>
          </cell>
        </row>
        <row r="5">
          <cell r="F5">
            <v>3160</v>
          </cell>
        </row>
        <row r="6">
          <cell r="D6">
            <v>1</v>
          </cell>
        </row>
        <row r="11">
          <cell r="D11">
            <v>1</v>
          </cell>
        </row>
      </sheetData>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
      <sheetName val="RECURSOS"/>
      <sheetName val="1.5.19(P)"/>
      <sheetName val="1.5.19"/>
      <sheetName val="6.1.4.16B"/>
      <sheetName val="6.1.5.16J"/>
      <sheetName val="6.1.5.15J"/>
      <sheetName val="6.1.5.14J"/>
      <sheetName val="6.1.5.12J"/>
      <sheetName val="6.1.5.15"/>
      <sheetName val="6.1.5.13"/>
      <sheetName val="6.1.5.12"/>
      <sheetName val="6.1.4.25"/>
      <sheetName val="6.1.4.26"/>
      <sheetName val="6.1.4.24"/>
      <sheetName val="6.1.4.23"/>
      <sheetName val="6.1.4.22"/>
      <sheetName val="6.1.4.21"/>
      <sheetName val="6.1.4.20"/>
      <sheetName val="6.1.4.19"/>
      <sheetName val="6.1.4.18"/>
      <sheetName val="6.1.4.17"/>
      <sheetName val="6.1.4.16"/>
      <sheetName val="6.1.4.14"/>
      <sheetName val="6.1.4.13"/>
      <sheetName val="6.1.4.11"/>
      <sheetName val="6.1.4.10"/>
      <sheetName val="6.1.4.9"/>
      <sheetName val="6.1.4.8"/>
      <sheetName val="6.1.4.7"/>
      <sheetName val="6.1.4.6"/>
      <sheetName val="6.1.4.5"/>
      <sheetName val="6.1.4.4"/>
      <sheetName val="6.1.4.3"/>
      <sheetName val="6.1.4.2"/>
      <sheetName val="6.1.4.1"/>
      <sheetName val="7.4.4 - 7.1.3.5.2"/>
      <sheetName val="7.1.3.5.1"/>
      <sheetName val="4.16.1.2.8"/>
      <sheetName val="4.16.1.2.7"/>
      <sheetName val="4.16.1.2.6"/>
      <sheetName val="4.16.1.2.5"/>
      <sheetName val="4.16.1.2.4"/>
      <sheetName val="4.16.1.2.3"/>
      <sheetName val="4.16.1.2.1"/>
      <sheetName val="7.1.3.4.10"/>
      <sheetName val="7.1.3.4.9"/>
      <sheetName val="7.1.3.4.8"/>
      <sheetName val="7.1.3.4.7"/>
      <sheetName val="7.1.3.4.6"/>
      <sheetName val="7.1.3.4.5"/>
      <sheetName val="7.1.3.4.4"/>
      <sheetName val="7.1.3.4.3"/>
      <sheetName val="7.1.3.4.2"/>
      <sheetName val="7.1.3.4.1"/>
      <sheetName val="4.16.1.1.1"/>
      <sheetName val="1.5.9"/>
      <sheetName val="1.5.8"/>
      <sheetName val="1.5.7"/>
      <sheetName val="1.5.5"/>
      <sheetName val="1.5.4-1.5.6"/>
      <sheetName val="1.5.3"/>
      <sheetName val="1.5.2"/>
      <sheetName val="1.5.1"/>
    </sheetNames>
    <sheetDataSet>
      <sheetData sheetId="0" refreshError="1"/>
      <sheetData sheetId="1">
        <row r="1">
          <cell r="A1" t="str">
            <v>MATERIALES</v>
          </cell>
        </row>
        <row r="148">
          <cell r="A148" t="str">
            <v>Grua</v>
          </cell>
          <cell r="B148" t="str">
            <v>Dia</v>
          </cell>
          <cell r="C148">
            <v>800000</v>
          </cell>
        </row>
        <row r="149">
          <cell r="A149" t="str">
            <v>Camión de 3 Toneladas</v>
          </cell>
          <cell r="B149" t="str">
            <v>Dia</v>
          </cell>
          <cell r="C149">
            <v>190000</v>
          </cell>
        </row>
        <row r="150">
          <cell r="A150" t="str">
            <v>Camioneta 4x4</v>
          </cell>
          <cell r="B150" t="str">
            <v>Dia</v>
          </cell>
          <cell r="C150">
            <v>160000</v>
          </cell>
        </row>
        <row r="151">
          <cell r="A151" t="str">
            <v>Diferencial de 3/4 de tonelada</v>
          </cell>
          <cell r="B151" t="str">
            <v>Dia</v>
          </cell>
          <cell r="C151">
            <v>7100</v>
          </cell>
        </row>
        <row r="152">
          <cell r="A152" t="str">
            <v>Agarradora</v>
          </cell>
          <cell r="B152" t="str">
            <v>Dia</v>
          </cell>
          <cell r="C152">
            <v>2890</v>
          </cell>
        </row>
        <row r="153">
          <cell r="A153" t="str">
            <v>Paladraga y barretón</v>
          </cell>
          <cell r="B153" t="str">
            <v>Dia</v>
          </cell>
          <cell r="C153">
            <v>1890</v>
          </cell>
        </row>
        <row r="154">
          <cell r="A154" t="str">
            <v>Cinturon de seguridad y pretales</v>
          </cell>
          <cell r="B154" t="str">
            <v>Dia</v>
          </cell>
          <cell r="C154">
            <v>800</v>
          </cell>
        </row>
        <row r="155">
          <cell r="A155" t="str">
            <v>Equipo menor de liniero</v>
          </cell>
          <cell r="B155" t="str">
            <v>Dia</v>
          </cell>
          <cell r="C155">
            <v>7565</v>
          </cell>
        </row>
        <row r="156">
          <cell r="A156" t="str">
            <v>Trompo para 1 1/2 Bultos de cemento</v>
          </cell>
          <cell r="B156" t="str">
            <v>Dia</v>
          </cell>
          <cell r="C156">
            <v>30000</v>
          </cell>
        </row>
        <row r="157">
          <cell r="A157" t="str">
            <v>Escalera tipo Tijera de 6 pasos</v>
          </cell>
          <cell r="B157" t="str">
            <v>Dia</v>
          </cell>
          <cell r="C157">
            <v>8000</v>
          </cell>
        </row>
        <row r="158">
          <cell r="A158" t="str">
            <v>Taladro Percutor</v>
          </cell>
          <cell r="B158" t="str">
            <v>Dia</v>
          </cell>
          <cell r="C158">
            <v>8000</v>
          </cell>
        </row>
        <row r="159">
          <cell r="A159" t="str">
            <v>Antenallas</v>
          </cell>
          <cell r="B159" t="str">
            <v>Dia</v>
          </cell>
          <cell r="C159">
            <v>2702</v>
          </cell>
        </row>
        <row r="160">
          <cell r="A160" t="str">
            <v>Aparejo doble</v>
          </cell>
          <cell r="B160" t="str">
            <v>Dia</v>
          </cell>
          <cell r="C160">
            <v>2800</v>
          </cell>
        </row>
        <row r="161">
          <cell r="A161" t="str">
            <v>Manilas</v>
          </cell>
          <cell r="B161" t="str">
            <v>Dia</v>
          </cell>
          <cell r="C161">
            <v>1200</v>
          </cell>
        </row>
        <row r="165">
          <cell r="A165" t="str">
            <v>Cuadrilla de redes (1 Encargado, 4 Oficiales 1,5 Ayudantes 3)</v>
          </cell>
          <cell r="B165" t="str">
            <v>Dia</v>
          </cell>
          <cell r="C165">
            <v>384208.33333333337</v>
          </cell>
        </row>
        <row r="166">
          <cell r="A166" t="str">
            <v>Pareja Redes (1 Oficial 1, 1 Ayudante 1)</v>
          </cell>
          <cell r="B166" t="str">
            <v>Dia</v>
          </cell>
          <cell r="C166">
            <v>75375</v>
          </cell>
        </row>
        <row r="167">
          <cell r="A167" t="str">
            <v>Pareja Internas (1 Oficial 2, 1 Ayudante 2)</v>
          </cell>
          <cell r="B167" t="str">
            <v>Dia</v>
          </cell>
          <cell r="C167">
            <v>70208.333333333328</v>
          </cell>
        </row>
        <row r="168">
          <cell r="A168" t="str">
            <v>Pareja Ayudantes (2 Ayudantes 2)</v>
          </cell>
          <cell r="B168" t="str">
            <v>Dia</v>
          </cell>
          <cell r="C168">
            <v>52500</v>
          </cell>
        </row>
        <row r="172">
          <cell r="A172" t="str">
            <v>Transporte Camioneta</v>
          </cell>
          <cell r="B172" t="str">
            <v>kg</v>
          </cell>
          <cell r="C172">
            <v>160</v>
          </cell>
        </row>
        <row r="173">
          <cell r="A173" t="str">
            <v>Transporte Camión</v>
          </cell>
          <cell r="B173" t="str">
            <v>kg</v>
          </cell>
          <cell r="C173">
            <v>60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_Via_distribuidora"/>
      <sheetName val="INSUMOS BASE"/>
      <sheetName val="costos mano obra"/>
      <sheetName val="Información"/>
      <sheetName val="ANEXOS QUE APLICAN"/>
      <sheetName val="DATOS GRALES"/>
      <sheetName val="PRESUPUESTO"/>
      <sheetName val="FORMATO AU"/>
      <sheetName val="CALCULO ANTICIPO"/>
      <sheetName val="GASTOS DE LEGALIZACIÓN"/>
      <sheetName val="APU AMBIENTAL"/>
      <sheetName val="LISTA VERIFICACIÓN "/>
      <sheetName val="INTERV AMBIENTAL"/>
      <sheetName val="IMPACTOS"/>
      <sheetName val="CRONOGRAMA"/>
      <sheetName val="APU"/>
      <sheetName val="APU labores arbolado 2014"/>
      <sheetName val="Presupuesto correigio nora mora"/>
      <sheetName val="INSUMOS_BASE1"/>
      <sheetName val="costos_mano_obra1"/>
      <sheetName val="ANEXOS_QUE_APLICAN1"/>
      <sheetName val="DATOS_GRALES1"/>
      <sheetName val="FORMATO_AU1"/>
      <sheetName val="CALCULO_ANTICIPO1"/>
      <sheetName val="GASTOS_DE_LEGALIZACIÓN1"/>
      <sheetName val="APU_AMBIENTAL1"/>
      <sheetName val="LISTA_VERIFICACIÓN_1"/>
      <sheetName val="INTERV_AMBIENTAL1"/>
      <sheetName val="APU_labores_arbolado_20141"/>
      <sheetName val="INSUMOS_BASE"/>
      <sheetName val="costos_mano_obra"/>
      <sheetName val="ANEXOS_QUE_APLICAN"/>
      <sheetName val="DATOS_GRALES"/>
      <sheetName val="FORMATO_AU"/>
      <sheetName val="CALCULO_ANTICIPO"/>
      <sheetName val="GASTOS_DE_LEGALIZACIÓN"/>
      <sheetName val="APU_AMBIENTAL"/>
      <sheetName val="LISTA_VERIFICACIÓN_"/>
      <sheetName val="INTERV_AMBIENTAL"/>
      <sheetName val="APU_labores_arbolado_2014"/>
      <sheetName val="Formular"/>
      <sheetName val="Recursos"/>
      <sheetName val="Analisis A.I.U."/>
      <sheetName val="OE 1"/>
      <sheetName val="OE 2"/>
      <sheetName val="OE 3"/>
      <sheetName val="OE 4"/>
      <sheetName val="OE 5"/>
      <sheetName val="OE 6"/>
      <sheetName val="OE 7"/>
      <sheetName val="OE 8"/>
      <sheetName val="OE 9"/>
      <sheetName val="OE 10"/>
      <sheetName val="OE 11"/>
      <sheetName val="ACTA 1 Y FINAL"/>
      <sheetName val="1,1,1"/>
      <sheetName val="1,1,2"/>
      <sheetName val="2,1,1"/>
      <sheetName val="2,1,2"/>
      <sheetName val="2,2,2"/>
      <sheetName val="2,2,3"/>
      <sheetName val="4,1,1"/>
      <sheetName val="4,1,2"/>
      <sheetName val="5,1,1"/>
      <sheetName val="6,1,1"/>
      <sheetName val="7,1,1"/>
      <sheetName val="7,1,2"/>
      <sheetName val="7,1,3"/>
      <sheetName val="7,1,5"/>
      <sheetName val="7,3,2"/>
      <sheetName val="7,3,3"/>
      <sheetName val="7,3,4"/>
      <sheetName val="7,3,5"/>
      <sheetName val="7,3,6"/>
      <sheetName val="7,4,1"/>
      <sheetName val="8,1,1"/>
      <sheetName val="8,1,2"/>
      <sheetName val="8,2,1,1"/>
      <sheetName val="8,2,1,2"/>
      <sheetName val="8,2,2,1"/>
      <sheetName val="8,2,2,2"/>
      <sheetName val="8,2,3,1"/>
      <sheetName val="8,2,3,2"/>
      <sheetName val="8,2,4,1"/>
      <sheetName val="8,2,5,1"/>
      <sheetName val="8,2,6,1"/>
      <sheetName val="8,3,1"/>
      <sheetName val="8,4,1"/>
      <sheetName val="8,7,1"/>
      <sheetName val="9,1,1"/>
      <sheetName val="OE1"/>
      <sheetName val="OE2"/>
      <sheetName val="OE3"/>
      <sheetName val="OE4"/>
      <sheetName val="OE5"/>
      <sheetName val="OE6"/>
      <sheetName val="OE7"/>
      <sheetName val="OE8"/>
      <sheetName val="OE9"/>
      <sheetName val="OE10"/>
      <sheetName val="OE11"/>
    </sheetNames>
    <sheetDataSet>
      <sheetData sheetId="0" refreshError="1"/>
      <sheetData sheetId="1" refreshError="1"/>
      <sheetData sheetId="2" refreshError="1"/>
      <sheetData sheetId="3" refreshError="1"/>
      <sheetData sheetId="4">
        <row r="1">
          <cell r="C1">
            <v>0</v>
          </cell>
        </row>
      </sheetData>
      <sheetData sheetId="5">
        <row r="1">
          <cell r="C1">
            <v>0</v>
          </cell>
        </row>
      </sheetData>
      <sheetData sheetId="6">
        <row r="1">
          <cell r="C1">
            <v>0</v>
          </cell>
        </row>
      </sheetData>
      <sheetData sheetId="7">
        <row r="1">
          <cell r="C1">
            <v>0</v>
          </cell>
        </row>
      </sheetData>
      <sheetData sheetId="8"/>
      <sheetData sheetId="9"/>
      <sheetData sheetId="10"/>
      <sheetData sheetId="11"/>
      <sheetData sheetId="12"/>
      <sheetData sheetId="13"/>
      <sheetData sheetId="14"/>
      <sheetData sheetId="15"/>
      <sheetData sheetId="16">
        <row r="1">
          <cell r="C1">
            <v>0</v>
          </cell>
        </row>
      </sheetData>
      <sheetData sheetId="17" refreshError="1"/>
      <sheetData sheetId="18">
        <row r="1">
          <cell r="C1">
            <v>0</v>
          </cell>
        </row>
      </sheetData>
      <sheetData sheetId="19">
        <row r="1">
          <cell r="C1">
            <v>0</v>
          </cell>
        </row>
      </sheetData>
      <sheetData sheetId="20">
        <row r="1">
          <cell r="C1">
            <v>0</v>
          </cell>
        </row>
      </sheetData>
      <sheetData sheetId="21">
        <row r="1">
          <cell r="C1">
            <v>0</v>
          </cell>
        </row>
      </sheetData>
      <sheetData sheetId="22">
        <row r="1">
          <cell r="C1">
            <v>0</v>
          </cell>
        </row>
      </sheetData>
      <sheetData sheetId="23">
        <row r="1">
          <cell r="C1">
            <v>0</v>
          </cell>
        </row>
      </sheetData>
      <sheetData sheetId="24">
        <row r="1">
          <cell r="C1">
            <v>0</v>
          </cell>
        </row>
      </sheetData>
      <sheetData sheetId="25">
        <row r="1">
          <cell r="C1">
            <v>0</v>
          </cell>
        </row>
      </sheetData>
      <sheetData sheetId="26"/>
      <sheetData sheetId="27"/>
      <sheetData sheetId="28"/>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1">
          <cell r="C1">
            <v>0</v>
          </cell>
        </row>
      </sheetData>
      <sheetData sheetId="95"/>
      <sheetData sheetId="96"/>
      <sheetData sheetId="97"/>
      <sheetData sheetId="98"/>
      <sheetData sheetId="99"/>
      <sheetData sheetId="10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Hoja2"/>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3,44"/>
      <sheetName val="3,45"/>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24000.80300172414</v>
          </cell>
          <cell r="E5">
            <v>4560.1525703275865</v>
          </cell>
          <cell r="F5">
            <v>28560.955572051727</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80168.769069046102</v>
          </cell>
          <cell r="E24">
            <v>15232.066123118759</v>
          </cell>
          <cell r="F24">
            <v>95400.835192164857</v>
          </cell>
          <cell r="G24">
            <v>8.5380000000000003</v>
          </cell>
        </row>
        <row r="25">
          <cell r="B25" t="str">
            <v>BANDEJA PORTACABLE SEMIPESADA 20 x 8 x 2.4m GALVANIZADA</v>
          </cell>
          <cell r="C25" t="str">
            <v>ML</v>
          </cell>
          <cell r="D25">
            <v>87195.172781216577</v>
          </cell>
          <cell r="E25">
            <v>16567.08282843115</v>
          </cell>
          <cell r="F25">
            <v>103762.25560964772</v>
          </cell>
          <cell r="G25">
            <v>9.7629999999999999</v>
          </cell>
        </row>
        <row r="26">
          <cell r="B26" t="str">
            <v>BANDEJA PORTACABLE SEMIPESADA 30 x 8 x 2.4m GALVANIZADA</v>
          </cell>
          <cell r="C26" t="str">
            <v>ML</v>
          </cell>
          <cell r="D26">
            <v>95483.116689331582</v>
          </cell>
          <cell r="E26">
            <v>18141.792170973</v>
          </cell>
          <cell r="F26">
            <v>113624.90886030458</v>
          </cell>
          <cell r="G26">
            <v>10.988</v>
          </cell>
        </row>
        <row r="27">
          <cell r="B27" t="str">
            <v>BANDEJA PORTACABLE SEMIPESADA 40 x 8 x 2.4m GALVANIZADA</v>
          </cell>
          <cell r="C27" t="str">
            <v>ML</v>
          </cell>
          <cell r="D27">
            <v>104059.47963852681</v>
          </cell>
          <cell r="E27">
            <v>19771.301131320095</v>
          </cell>
          <cell r="F27">
            <v>123830.78076984691</v>
          </cell>
          <cell r="G27">
            <v>12.212999999999999</v>
          </cell>
        </row>
        <row r="28">
          <cell r="B28" t="str">
            <v>BANDEJA PORTACABLE SEMIPESADA 50 x 8 x 2.4m GALVANIZADA</v>
          </cell>
          <cell r="C28" t="str">
            <v>ML</v>
          </cell>
          <cell r="D28">
            <v>112191.48967483826</v>
          </cell>
          <cell r="E28">
            <v>21316.383038219268</v>
          </cell>
          <cell r="F28">
            <v>133507.87271305753</v>
          </cell>
          <cell r="G28">
            <v>13.438000000000001</v>
          </cell>
        </row>
        <row r="29">
          <cell r="B29" t="str">
            <v>BANDEJA PORTACABLE SEMIPESADA 60 x 8 x 2.4m GALVANIZADA</v>
          </cell>
          <cell r="C29" t="str">
            <v>ML</v>
          </cell>
          <cell r="D29">
            <v>120237.9119469267</v>
          </cell>
          <cell r="E29">
            <v>22845.203269916074</v>
          </cell>
          <cell r="F29">
            <v>143083.11521684277</v>
          </cell>
          <cell r="G29">
            <v>14.663</v>
          </cell>
        </row>
        <row r="30">
          <cell r="B30" t="str">
            <v>CRUZ BANDEJA SEMIPESADA 10 x 8 GALVANIZADA</v>
          </cell>
          <cell r="C30" t="str">
            <v>UN</v>
          </cell>
          <cell r="D30">
            <v>68862.97714572557</v>
          </cell>
          <cell r="E30">
            <v>13083.965657687859</v>
          </cell>
          <cell r="F30">
            <v>81946.942803413433</v>
          </cell>
          <cell r="G30">
            <v>3.2250000000000001</v>
          </cell>
        </row>
        <row r="31">
          <cell r="B31" t="str">
            <v>CRUZ BANDEJA SEMIPESADA 20 x 8 GALVANIZADA</v>
          </cell>
          <cell r="C31" t="str">
            <v>UN</v>
          </cell>
          <cell r="D31">
            <v>73270.160785646949</v>
          </cell>
          <cell r="E31">
            <v>13921.33054927292</v>
          </cell>
          <cell r="F31">
            <v>87191.491334919876</v>
          </cell>
          <cell r="G31">
            <v>3.6339999999999999</v>
          </cell>
        </row>
        <row r="32">
          <cell r="B32" t="str">
            <v>CRUZ BANDEJA SEMIPESADA 30 x 8 GALVANIZADA</v>
          </cell>
          <cell r="C32" t="str">
            <v>UN</v>
          </cell>
          <cell r="D32">
            <v>79915.523081756124</v>
          </cell>
          <cell r="E32">
            <v>15183.949385533664</v>
          </cell>
          <cell r="F32">
            <v>95099.472467289786</v>
          </cell>
          <cell r="G32">
            <v>4.1950000000000003</v>
          </cell>
        </row>
        <row r="33">
          <cell r="B33" t="str">
            <v>CRUZ BANDEJA SEMIPESADA 40 x 8 GALVANIZADA</v>
          </cell>
          <cell r="C33" t="str">
            <v>UN</v>
          </cell>
          <cell r="D33">
            <v>88256.226570556537</v>
          </cell>
          <cell r="E33">
            <v>16768.683048405743</v>
          </cell>
          <cell r="F33">
            <v>105024.90961896228</v>
          </cell>
          <cell r="G33">
            <v>4.859</v>
          </cell>
        </row>
        <row r="34">
          <cell r="B34" t="str">
            <v>CRUZ BANDEJA SEMIPESADA 50 x 8 GALVANIZADA</v>
          </cell>
          <cell r="C34" t="str">
            <v>UN</v>
          </cell>
          <cell r="D34">
            <v>95390.494314350522</v>
          </cell>
          <cell r="E34">
            <v>18124.1939197266</v>
          </cell>
          <cell r="F34">
            <v>113514.68823407713</v>
          </cell>
          <cell r="G34">
            <v>5.3289999999999997</v>
          </cell>
        </row>
        <row r="35">
          <cell r="B35" t="str">
            <v>CRUZ BANDEJA SEMIPESADA 60 x 8 GALVANIZADA</v>
          </cell>
          <cell r="C35" t="str">
            <v>UN</v>
          </cell>
          <cell r="D35">
            <v>104265.8282207631</v>
          </cell>
          <cell r="E35">
            <v>19810.50736194499</v>
          </cell>
          <cell r="F35">
            <v>124076.3355827081</v>
          </cell>
          <cell r="G35">
            <v>6.1859999999999999</v>
          </cell>
        </row>
        <row r="36">
          <cell r="B36" t="str">
            <v>CURVA HORIZONTAL BANDEJA SEMIPESADA 10 x 8 GALVANIZADA ANG. 90°</v>
          </cell>
          <cell r="C36" t="str">
            <v>UN</v>
          </cell>
          <cell r="D36">
            <v>37357.300430650444</v>
          </cell>
          <cell r="E36">
            <v>7097.8870818235846</v>
          </cell>
          <cell r="F36">
            <v>44455.187512474033</v>
          </cell>
          <cell r="G36">
            <v>2.339</v>
          </cell>
        </row>
        <row r="37">
          <cell r="B37" t="str">
            <v>CURVA HORIZONTAL BANDEJA SEMIPESADA 20 x 8 GALVANIZADA ANG. 90°</v>
          </cell>
          <cell r="C37" t="str">
            <v>UN</v>
          </cell>
          <cell r="D37">
            <v>42458.565665366579</v>
          </cell>
          <cell r="E37">
            <v>8067.1274764196505</v>
          </cell>
          <cell r="F37">
            <v>50525.693141786229</v>
          </cell>
          <cell r="G37">
            <v>2.8119999999999998</v>
          </cell>
        </row>
        <row r="38">
          <cell r="B38" t="str">
            <v>CURVA HORIZONTAL BANDEJA SEMIPESADA 30 x 8 GALVANIZADA ANG. 90°</v>
          </cell>
          <cell r="C38" t="str">
            <v>UN</v>
          </cell>
          <cell r="D38">
            <v>47739.213474413111</v>
          </cell>
          <cell r="E38">
            <v>9070.4505601384917</v>
          </cell>
          <cell r="F38">
            <v>56809.664034551606</v>
          </cell>
          <cell r="G38">
            <v>3.2850000000000001</v>
          </cell>
        </row>
        <row r="39">
          <cell r="B39" t="str">
            <v>CURVA HORIZONTAL BANDEJA SEMIPESADA 40 x 8 GALVANIZADA ANG. 90°</v>
          </cell>
          <cell r="C39" t="str">
            <v>UN</v>
          </cell>
          <cell r="D39">
            <v>53797.1857722247</v>
          </cell>
          <cell r="E39">
            <v>10221.465296722694</v>
          </cell>
          <cell r="F39">
            <v>64018.651068947394</v>
          </cell>
          <cell r="G39">
            <v>3.9630000000000001</v>
          </cell>
        </row>
        <row r="40">
          <cell r="B40" t="str">
            <v>CURVA HORIZONTAL BANDEJA SEMIPESADA 50 x 8 GALVANIZADA ANG. 90°</v>
          </cell>
          <cell r="C40" t="str">
            <v>UN</v>
          </cell>
          <cell r="D40">
            <v>62054.646367054789</v>
          </cell>
          <cell r="E40">
            <v>11790.382809740409</v>
          </cell>
          <cell r="F40">
            <v>73845.0291767952</v>
          </cell>
          <cell r="G40">
            <v>4.7430000000000003</v>
          </cell>
        </row>
        <row r="41">
          <cell r="B41" t="str">
            <v>CURVA HORIZONTAL BANDEJA SEMIPESADA 60 x 8 GALVANIZADA ANG. 90°</v>
          </cell>
          <cell r="C41" t="str">
            <v>UN</v>
          </cell>
          <cell r="D41">
            <v>71958.205879269706</v>
          </cell>
          <cell r="E41">
            <v>13672.059117061244</v>
          </cell>
          <cell r="F41">
            <v>85630.264996330952</v>
          </cell>
          <cell r="G41">
            <v>5.3179999999999996</v>
          </cell>
        </row>
        <row r="42">
          <cell r="B42" t="str">
            <v>CURVA VERTICAL INT o EXT BANDEJA SEMIPESADA 10 X 8 A 90° GALV</v>
          </cell>
          <cell r="C42" t="str">
            <v>UN</v>
          </cell>
          <cell r="D42">
            <v>37023.15641964283</v>
          </cell>
          <cell r="E42">
            <v>7034.3997197321378</v>
          </cell>
          <cell r="F42">
            <v>44057.556139374967</v>
          </cell>
          <cell r="G42">
            <v>2.19</v>
          </cell>
        </row>
        <row r="43">
          <cell r="B43" t="str">
            <v>CURVA VERTICAL INT o EXT BANDEJA SEMIPESADA 20 X 8 A 90° GALV</v>
          </cell>
          <cell r="C43" t="str">
            <v>UN</v>
          </cell>
          <cell r="D43">
            <v>39110.090944532451</v>
          </cell>
          <cell r="E43">
            <v>7430.9172794611659</v>
          </cell>
          <cell r="F43">
            <v>46541.008223993616</v>
          </cell>
          <cell r="G43">
            <v>2.3940000000000001</v>
          </cell>
        </row>
        <row r="44">
          <cell r="B44" t="str">
            <v>CURVA VERTICAL INT o EXT BANDEJA SEMIPESADA 30 X 8 A 90° GALV</v>
          </cell>
          <cell r="C44" t="str">
            <v>UN</v>
          </cell>
          <cell r="D44">
            <v>41637.861076926834</v>
          </cell>
          <cell r="E44">
            <v>7911.193604616099</v>
          </cell>
          <cell r="F44">
            <v>49549.054681542933</v>
          </cell>
          <cell r="G44">
            <v>2.5979999999999999</v>
          </cell>
        </row>
        <row r="45">
          <cell r="B45" t="str">
            <v>CURVA VERTICAL INT o EXT BANDEJA SEMIPESADA 40 X 8 A 90° GALV</v>
          </cell>
          <cell r="C45" t="str">
            <v>UN</v>
          </cell>
          <cell r="D45">
            <v>44055.422307445035</v>
          </cell>
          <cell r="E45">
            <v>8370.5302384145562</v>
          </cell>
          <cell r="F45">
            <v>52425.952545859589</v>
          </cell>
          <cell r="G45">
            <v>2.802</v>
          </cell>
        </row>
        <row r="46">
          <cell r="B46" t="str">
            <v>CURVA VERTICAL INT o EXT BANDEJA SEMIPESADA 50 X 8 A 90° GALV</v>
          </cell>
          <cell r="C46" t="str">
            <v>UN</v>
          </cell>
          <cell r="D46">
            <v>46679.332120199506</v>
          </cell>
          <cell r="E46">
            <v>8869.0731028379068</v>
          </cell>
          <cell r="F46">
            <v>55548.405223037415</v>
          </cell>
          <cell r="G46">
            <v>3.0059999999999998</v>
          </cell>
        </row>
        <row r="47">
          <cell r="B47" t="str">
            <v>CURVA VERTICAL INT o EXT BANDEJA SEMIPESADA 60 X 8 A 90° GALV</v>
          </cell>
          <cell r="C47" t="str">
            <v>UN</v>
          </cell>
          <cell r="D47">
            <v>49046.478640284971</v>
          </cell>
          <cell r="E47">
            <v>9318.8309416541451</v>
          </cell>
          <cell r="F47">
            <v>58365.309581939116</v>
          </cell>
          <cell r="G47">
            <v>3.2109999999999999</v>
          </cell>
        </row>
        <row r="48">
          <cell r="B48" t="str">
            <v>REDUCCION SIMETRICA, DER. o IZQ. BANDEJA SEMI 20 A 10 x 8 CM GALV</v>
          </cell>
          <cell r="C48" t="str">
            <v>UN</v>
          </cell>
          <cell r="D48">
            <v>29663.781131591084</v>
          </cell>
          <cell r="E48">
            <v>5636.1184150023064</v>
          </cell>
          <cell r="F48">
            <v>35299.899546593391</v>
          </cell>
          <cell r="G48">
            <v>1.621</v>
          </cell>
        </row>
        <row r="49">
          <cell r="B49" t="str">
            <v>REDUCCION SIMETRICA, DER. o IZQ. BANDEJA SEMI 30 A 10 x 8 CM GALV</v>
          </cell>
          <cell r="C49" t="str">
            <v>UN</v>
          </cell>
          <cell r="D49">
            <v>30832.69895255454</v>
          </cell>
          <cell r="E49">
            <v>5858.2128009853623</v>
          </cell>
          <cell r="F49">
            <v>36690.911753539898</v>
          </cell>
          <cell r="G49">
            <v>1.742</v>
          </cell>
        </row>
        <row r="50">
          <cell r="B50" t="str">
            <v>REDUCCION SIMETRICA, DER. o IZQ. BANDEJA SEMI 30 A 20 x 8 CM GALV</v>
          </cell>
          <cell r="C50" t="str">
            <v>UN</v>
          </cell>
          <cell r="D50">
            <v>31237.189071142697</v>
          </cell>
          <cell r="E50">
            <v>5935.0659235171124</v>
          </cell>
          <cell r="F50">
            <v>37172.254994659808</v>
          </cell>
          <cell r="G50">
            <v>1.772</v>
          </cell>
        </row>
        <row r="51">
          <cell r="B51" t="str">
            <v>REDUCCION SIMETRICA, DER. o IZQ. BANDEJA SEMI 40 A 20 x 8 CM GALV</v>
          </cell>
          <cell r="C51" t="str">
            <v>UN</v>
          </cell>
          <cell r="D51">
            <v>32239.621104165515</v>
          </cell>
          <cell r="E51">
            <v>6125.5280097914483</v>
          </cell>
          <cell r="F51">
            <v>38365.149113956963</v>
          </cell>
          <cell r="G51">
            <v>1.895</v>
          </cell>
        </row>
        <row r="52">
          <cell r="B52" t="str">
            <v>REDUCCION SIMETRICA, DER. o IZQ. BANDEJA SEMI 40 A 30 x 8 CM GALV</v>
          </cell>
          <cell r="C52" t="str">
            <v>UN</v>
          </cell>
          <cell r="D52">
            <v>32380.313319326619</v>
          </cell>
          <cell r="E52">
            <v>6152.2595306720577</v>
          </cell>
          <cell r="F52">
            <v>38532.572849998673</v>
          </cell>
          <cell r="G52">
            <v>1.9259999999999999</v>
          </cell>
        </row>
        <row r="53">
          <cell r="B53" t="str">
            <v>REDUCCION SIMETRICA, DER. o IZQ. BANDEJA SEMI 50 A 20 x 8 CM GALV</v>
          </cell>
          <cell r="C53" t="str">
            <v>UN</v>
          </cell>
          <cell r="D53">
            <v>32740.250903113752</v>
          </cell>
          <cell r="E53">
            <v>6220.6476715916133</v>
          </cell>
          <cell r="F53">
            <v>38960.898574705367</v>
          </cell>
          <cell r="G53">
            <v>2.0449999999999999</v>
          </cell>
        </row>
        <row r="54">
          <cell r="B54" t="str">
            <v>REDUCCION SIMETRICA, DER. o IZQ. BANDEJA SEMI 50 A 30 x 8 CM GALV</v>
          </cell>
          <cell r="C54" t="str">
            <v>UN</v>
          </cell>
          <cell r="D54">
            <v>34051.033374364648</v>
          </cell>
          <cell r="E54">
            <v>6469.6963411292836</v>
          </cell>
          <cell r="F54">
            <v>40520.72971549393</v>
          </cell>
          <cell r="G54">
            <v>2.048</v>
          </cell>
        </row>
        <row r="55">
          <cell r="B55" t="str">
            <v>REDUCCION SIMETRICA, DER. o IZQ. BANDEJA SEMI 50 A 40 x 8 CM GALV</v>
          </cell>
          <cell r="C55" t="str">
            <v>UN</v>
          </cell>
          <cell r="D55">
            <v>34432.074790425955</v>
          </cell>
          <cell r="E55">
            <v>6542.0942101809314</v>
          </cell>
          <cell r="F55">
            <v>40974.169000606889</v>
          </cell>
          <cell r="G55">
            <v>2.0790000000000002</v>
          </cell>
        </row>
        <row r="56">
          <cell r="B56" t="str">
            <v>REDUCCION SIMETRICA, DER. o IZQ. BANDEJA SEMI 60 A 20 x 8 CM GALV</v>
          </cell>
          <cell r="C56" t="str">
            <v>UN</v>
          </cell>
          <cell r="D56">
            <v>35486.093969007845</v>
          </cell>
          <cell r="E56">
            <v>6742.3578541114903</v>
          </cell>
          <cell r="F56">
            <v>42228.451823119336</v>
          </cell>
          <cell r="G56">
            <v>2.21</v>
          </cell>
        </row>
        <row r="57">
          <cell r="B57" t="str">
            <v>REDUCCION SIMETRICA, DER. o IZQ. BANDEJA SEMI 60 A 30 x 8 CM GALV</v>
          </cell>
          <cell r="C57" t="str">
            <v>UN</v>
          </cell>
          <cell r="D57">
            <v>35659.614367706534</v>
          </cell>
          <cell r="E57">
            <v>6775.3267298642413</v>
          </cell>
          <cell r="F57">
            <v>42434.941097570772</v>
          </cell>
          <cell r="G57">
            <v>2.198</v>
          </cell>
        </row>
        <row r="58">
          <cell r="B58" t="str">
            <v>REDUCCION SIMETRICA, DER. o IZQ. BANDEJA SEMI 60 A 40 x 8 CM GALV</v>
          </cell>
          <cell r="C58" t="str">
            <v>UN</v>
          </cell>
          <cell r="D58">
            <v>35788.582231604203</v>
          </cell>
          <cell r="E58">
            <v>6799.8306240047987</v>
          </cell>
          <cell r="F58">
            <v>42588.412855609</v>
          </cell>
          <cell r="G58">
            <v>2.2010000000000001</v>
          </cell>
        </row>
        <row r="59">
          <cell r="B59" t="str">
            <v>REDUCCION SIMETRICA, DER. o IZQ. BANDEJA SEMI 60 A 50 x 8 CM GALV</v>
          </cell>
          <cell r="C59" t="str">
            <v>UN</v>
          </cell>
          <cell r="D59">
            <v>36248.176801130452</v>
          </cell>
          <cell r="E59">
            <v>6887.1535922147859</v>
          </cell>
          <cell r="F59">
            <v>43135.330393345241</v>
          </cell>
          <cell r="G59">
            <v>2.2320000000000002</v>
          </cell>
        </row>
        <row r="60">
          <cell r="B60" t="str">
            <v>DUCTO CERRADO 8X30cm CON DIVISIÓN CENTRAL.</v>
          </cell>
          <cell r="C60" t="str">
            <v>ML</v>
          </cell>
          <cell r="D60">
            <v>31272.476562068965</v>
          </cell>
          <cell r="E60">
            <v>5941.7705467931037</v>
          </cell>
          <cell r="F60">
            <v>37214.247108862066</v>
          </cell>
          <cell r="G60">
            <v>6</v>
          </cell>
        </row>
        <row r="61">
          <cell r="B61" t="str">
            <v>BANDEJA CF54X100mm L 1m EZ  CM000071</v>
          </cell>
          <cell r="C61" t="str">
            <v>ML</v>
          </cell>
          <cell r="D61">
            <v>23905.68627758621</v>
          </cell>
          <cell r="E61">
            <v>4542.0803927413799</v>
          </cell>
          <cell r="F61">
            <v>28447.76667032759</v>
          </cell>
          <cell r="G61">
            <v>0.8</v>
          </cell>
        </row>
        <row r="62">
          <cell r="B62" t="str">
            <v>BANDEJA CF54X100mm L 1m GC  CM000073</v>
          </cell>
          <cell r="C62" t="str">
            <v>ML</v>
          </cell>
          <cell r="D62">
            <v>36325.076948275862</v>
          </cell>
          <cell r="E62">
            <v>6901.7646201724137</v>
          </cell>
          <cell r="F62">
            <v>43226.841568448275</v>
          </cell>
          <cell r="G62">
            <v>0.8</v>
          </cell>
        </row>
        <row r="63">
          <cell r="B63" t="str">
            <v>BANDEJA CF54X150mm L 1m EZ  CM000081</v>
          </cell>
          <cell r="C63" t="str">
            <v>ML</v>
          </cell>
          <cell r="D63">
            <v>25555.010274137931</v>
          </cell>
          <cell r="E63">
            <v>4855.4519520862068</v>
          </cell>
          <cell r="F63">
            <v>30410.462226224139</v>
          </cell>
          <cell r="G63">
            <v>1.1000000000000001</v>
          </cell>
        </row>
        <row r="64">
          <cell r="B64" t="str">
            <v>BANDEJA CF54X150mm L 1m EZ  CM000081</v>
          </cell>
          <cell r="C64" t="str">
            <v>ML</v>
          </cell>
          <cell r="D64">
            <v>27105.412877586208</v>
          </cell>
          <cell r="E64">
            <v>5150.0284467413794</v>
          </cell>
          <cell r="F64">
            <v>32255.441324327589</v>
          </cell>
          <cell r="G64">
            <v>1.1000000000000001</v>
          </cell>
        </row>
        <row r="65">
          <cell r="B65" t="str">
            <v>BANDEJA CF54X150mm L 1m GC  CM000083</v>
          </cell>
          <cell r="C65" t="str">
            <v>ML</v>
          </cell>
          <cell r="D65">
            <v>38493.738258620666</v>
          </cell>
          <cell r="E65">
            <v>7313.8102691379263</v>
          </cell>
          <cell r="F65">
            <v>45807.54852775859</v>
          </cell>
          <cell r="G65">
            <v>1.1000000000000001</v>
          </cell>
        </row>
        <row r="66">
          <cell r="B66" t="str">
            <v>BANDEJA CF54X200mm L 1m EZ  CM000091</v>
          </cell>
          <cell r="C66" t="str">
            <v>ML</v>
          </cell>
          <cell r="D66">
            <v>36017.887975999998</v>
          </cell>
          <cell r="E66">
            <v>6843.3987154400002</v>
          </cell>
          <cell r="F66">
            <v>42861.28669144</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51594.164674137937</v>
          </cell>
          <cell r="E68">
            <v>9802.8912880862081</v>
          </cell>
          <cell r="F68">
            <v>61397.055962224142</v>
          </cell>
          <cell r="G68">
            <v>2.2999999999999998</v>
          </cell>
        </row>
        <row r="69">
          <cell r="B69" t="str">
            <v>BANDEJA CF54X300mm L 1m GC  CM000103</v>
          </cell>
          <cell r="C69" t="str">
            <v>ML</v>
          </cell>
          <cell r="D69">
            <v>44172.206689655184</v>
          </cell>
          <cell r="E69">
            <v>8392.7192710344843</v>
          </cell>
          <cell r="F69">
            <v>52564.925960689667</v>
          </cell>
          <cell r="G69">
            <v>2.2999999999999998</v>
          </cell>
        </row>
        <row r="70">
          <cell r="B70" t="str">
            <v>BANDEJA CF54X400mm L 1m EZ  CM000201</v>
          </cell>
          <cell r="C70" t="str">
            <v>ML</v>
          </cell>
          <cell r="D70">
            <v>52535.097355999998</v>
          </cell>
          <cell r="E70">
            <v>9981.6684976399993</v>
          </cell>
          <cell r="F70">
            <v>62516.765853639998</v>
          </cell>
          <cell r="G70">
            <v>3.1</v>
          </cell>
        </row>
        <row r="71">
          <cell r="B71" t="str">
            <v>BANDEJA CF54X400mm L 1m GC  CM000203</v>
          </cell>
          <cell r="C71" t="str">
            <v>ML</v>
          </cell>
          <cell r="D71">
            <v>61435.892120689656</v>
          </cell>
          <cell r="E71">
            <v>11672.819502931035</v>
          </cell>
          <cell r="F71">
            <v>73108.711623620693</v>
          </cell>
          <cell r="G71">
            <v>3.1</v>
          </cell>
        </row>
        <row r="72">
          <cell r="B72" t="str">
            <v>BANDEJA CF54X500mm L 1m EZ  CM000301</v>
          </cell>
          <cell r="C72" t="str">
            <v>ML</v>
          </cell>
          <cell r="D72">
            <v>49460.696551724148</v>
          </cell>
          <cell r="E72">
            <v>9397.5323448275885</v>
          </cell>
          <cell r="F72">
            <v>58858.228896551736</v>
          </cell>
          <cell r="G72">
            <v>0.5</v>
          </cell>
        </row>
        <row r="73">
          <cell r="B73" t="str">
            <v>BANDEJA CF54X600mm L 1m EZ  CM000401</v>
          </cell>
          <cell r="C73" t="str">
            <v>ML</v>
          </cell>
          <cell r="D73">
            <v>55643.283620689661</v>
          </cell>
          <cell r="E73">
            <v>10572.223887931035</v>
          </cell>
          <cell r="F73">
            <v>66215.507508620693</v>
          </cell>
          <cell r="G73">
            <v>4</v>
          </cell>
        </row>
        <row r="74">
          <cell r="B74" t="str">
            <v>TAPA P/BANDEJA TBPG10C20   SUPERIOR</v>
          </cell>
          <cell r="C74">
            <v>0</v>
          </cell>
          <cell r="D74">
            <v>29284.808110250004</v>
          </cell>
          <cell r="E74">
            <v>5564.113540947501</v>
          </cell>
          <cell r="F74">
            <v>34848.921651197503</v>
          </cell>
          <cell r="G74">
            <v>0</v>
          </cell>
        </row>
        <row r="75">
          <cell r="B75" t="str">
            <v>TAPA P/BANDEJA TBPG10C20I  INFERIOR</v>
          </cell>
          <cell r="C75">
            <v>0</v>
          </cell>
          <cell r="D75">
            <v>29284.808110250004</v>
          </cell>
          <cell r="E75">
            <v>5564.113540947501</v>
          </cell>
          <cell r="F75">
            <v>34848.921651197503</v>
          </cell>
          <cell r="G75">
            <v>0</v>
          </cell>
        </row>
        <row r="76">
          <cell r="B76" t="str">
            <v>TAPA P/BANDEJA TBPG20C20   SUPERIOR</v>
          </cell>
          <cell r="C76">
            <v>0</v>
          </cell>
          <cell r="D76">
            <v>45608.930540250018</v>
          </cell>
          <cell r="E76">
            <v>8665.6968026475042</v>
          </cell>
          <cell r="F76">
            <v>54274.627342897526</v>
          </cell>
          <cell r="G76">
            <v>0</v>
          </cell>
        </row>
        <row r="77">
          <cell r="B77" t="str">
            <v>TAPA P/BANDEJA TBPG20C20I  INFERIOR</v>
          </cell>
          <cell r="C77">
            <v>0</v>
          </cell>
          <cell r="D77">
            <v>45608.930540250018</v>
          </cell>
          <cell r="E77">
            <v>8665.6968026475042</v>
          </cell>
          <cell r="F77">
            <v>54274.627342897526</v>
          </cell>
          <cell r="G77">
            <v>0</v>
          </cell>
        </row>
        <row r="78">
          <cell r="B78" t="str">
            <v>TAPA P/BANDEJA TBPG30C20   SUPERIOR</v>
          </cell>
          <cell r="C78">
            <v>0</v>
          </cell>
          <cell r="D78">
            <v>65750.10613325001</v>
          </cell>
          <cell r="E78">
            <v>12492.520165317503</v>
          </cell>
          <cell r="F78">
            <v>78242.626298567513</v>
          </cell>
          <cell r="G78">
            <v>0</v>
          </cell>
        </row>
        <row r="79">
          <cell r="B79" t="str">
            <v>TAPA P/BANDEJA TBPG30C20I  INFERIOR</v>
          </cell>
          <cell r="C79">
            <v>0</v>
          </cell>
          <cell r="D79">
            <v>65750.10613325001</v>
          </cell>
          <cell r="E79">
            <v>12492.520165317503</v>
          </cell>
          <cell r="F79">
            <v>78242.626298567513</v>
          </cell>
          <cell r="G79">
            <v>0</v>
          </cell>
        </row>
        <row r="80">
          <cell r="B80" t="str">
            <v>TAPA P/BANDEJA TBPG40C20   SUPERIOR</v>
          </cell>
          <cell r="C80">
            <v>0</v>
          </cell>
          <cell r="D80">
            <v>85589.376488000038</v>
          </cell>
          <cell r="E80">
            <v>16261.981532720007</v>
          </cell>
          <cell r="F80">
            <v>101851.35802072004</v>
          </cell>
          <cell r="G80">
            <v>0</v>
          </cell>
        </row>
        <row r="81">
          <cell r="B81" t="str">
            <v>TAPA P/BANDEJA TBPG40C20I  INFERIOR</v>
          </cell>
          <cell r="C81">
            <v>0</v>
          </cell>
          <cell r="D81">
            <v>85589.376488000038</v>
          </cell>
          <cell r="E81">
            <v>16261.981532720007</v>
          </cell>
          <cell r="F81">
            <v>101851.35802072004</v>
          </cell>
          <cell r="G81">
            <v>0</v>
          </cell>
        </row>
        <row r="82">
          <cell r="B82" t="str">
            <v>TAPA P/BANDEJA TBPG60C20   SUPERIOR</v>
          </cell>
          <cell r="C82">
            <v>0</v>
          </cell>
          <cell r="D82">
            <v>113798.5523675</v>
          </cell>
          <cell r="E82">
            <v>21621.724949825002</v>
          </cell>
          <cell r="F82">
            <v>135420.277317325</v>
          </cell>
          <cell r="G82">
            <v>0</v>
          </cell>
        </row>
        <row r="83">
          <cell r="B83" t="str">
            <v>CANALETA 12x5CM x2.4m</v>
          </cell>
          <cell r="C83" t="str">
            <v>ML</v>
          </cell>
          <cell r="D83">
            <v>85011.523365517249</v>
          </cell>
          <cell r="E83">
            <v>16152.189439448277</v>
          </cell>
          <cell r="F83">
            <v>101163.71280496553</v>
          </cell>
          <cell r="G83">
            <v>8.5</v>
          </cell>
        </row>
        <row r="84">
          <cell r="B84" t="str">
            <v>CANALETA 11x5CM x2.4m tapa presión</v>
          </cell>
          <cell r="C84" t="str">
            <v>ML</v>
          </cell>
          <cell r="D84">
            <v>54941.512430000002</v>
          </cell>
          <cell r="E84">
            <v>10438.887361700001</v>
          </cell>
          <cell r="F84">
            <v>65380.399791700002</v>
          </cell>
          <cell r="G84">
            <v>9.5</v>
          </cell>
        </row>
        <row r="85">
          <cell r="B85" t="str">
            <v>CANALETA 16x5CM x2.4m</v>
          </cell>
          <cell r="C85" t="str">
            <v>ML</v>
          </cell>
          <cell r="D85">
            <v>110559.38086200001</v>
          </cell>
          <cell r="E85">
            <v>21006.282363780003</v>
          </cell>
          <cell r="F85">
            <v>131565.66322578001</v>
          </cell>
          <cell r="G85">
            <v>9.5</v>
          </cell>
        </row>
        <row r="86">
          <cell r="B86" t="str">
            <v>CANALETA 4x4CM</v>
          </cell>
          <cell r="C86">
            <v>0</v>
          </cell>
          <cell r="D86">
            <v>22067.079999999998</v>
          </cell>
          <cell r="E86">
            <v>4192.7451999999994</v>
          </cell>
          <cell r="F86">
            <v>26259.825199999999</v>
          </cell>
          <cell r="G86">
            <v>0</v>
          </cell>
        </row>
        <row r="87">
          <cell r="B87" t="str">
            <v>TROQUEL PARA CANALETA 12x5cm</v>
          </cell>
          <cell r="C87" t="str">
            <v>UN</v>
          </cell>
          <cell r="D87">
            <v>6563.0539655172415</v>
          </cell>
          <cell r="E87">
            <v>1246.980253448276</v>
          </cell>
          <cell r="F87">
            <v>7810.0342189655175</v>
          </cell>
          <cell r="G87">
            <v>0.15</v>
          </cell>
        </row>
        <row r="88">
          <cell r="B88" t="str">
            <v>SOPORTE MENSULA CSN 100mm GC  CM556103</v>
          </cell>
          <cell r="C88" t="str">
            <v>UN</v>
          </cell>
          <cell r="D88">
            <v>12341.394956896555</v>
          </cell>
          <cell r="E88">
            <v>2344.8650418103452</v>
          </cell>
          <cell r="F88">
            <v>14686.259998706901</v>
          </cell>
          <cell r="G88">
            <v>1.4</v>
          </cell>
        </row>
        <row r="89">
          <cell r="B89" t="str">
            <v>SOPORTE MENSULA CSN 100mm GS  CM556100</v>
          </cell>
          <cell r="C89" t="str">
            <v>UN</v>
          </cell>
          <cell r="D89">
            <v>7775.7921982758626</v>
          </cell>
          <cell r="E89">
            <v>1477.4005176724138</v>
          </cell>
          <cell r="F89">
            <v>9253.1927159482766</v>
          </cell>
          <cell r="G89">
            <v>1.4</v>
          </cell>
        </row>
        <row r="90">
          <cell r="B90" t="str">
            <v>SOPORTE MENSULA CSN 200mm GC  CM556123</v>
          </cell>
          <cell r="C90" t="str">
            <v>UN</v>
          </cell>
          <cell r="D90">
            <v>13696.808275862069</v>
          </cell>
          <cell r="E90">
            <v>2602.3935724137932</v>
          </cell>
          <cell r="F90">
            <v>16299.201848275863</v>
          </cell>
          <cell r="G90">
            <v>1.8</v>
          </cell>
        </row>
        <row r="91">
          <cell r="B91" t="str">
            <v>SOPORTE MENSULA CSN 200mm GS  CM556120</v>
          </cell>
          <cell r="C91" t="str">
            <v>UN</v>
          </cell>
          <cell r="D91">
            <v>9131.2055172413802</v>
          </cell>
          <cell r="E91">
            <v>1734.9290482758622</v>
          </cell>
          <cell r="F91">
            <v>10866.134565517243</v>
          </cell>
          <cell r="G91">
            <v>1.8</v>
          </cell>
        </row>
        <row r="92">
          <cell r="B92" t="str">
            <v>SOPORTE MENSULA CSN 300mm GC  CM556133</v>
          </cell>
          <cell r="C92" t="str">
            <v>UN</v>
          </cell>
          <cell r="D92">
            <v>16050.947198275864</v>
          </cell>
          <cell r="E92">
            <v>3049.679967672414</v>
          </cell>
          <cell r="F92">
            <v>19100.627165948277</v>
          </cell>
          <cell r="G92">
            <v>2.2000000000000002</v>
          </cell>
        </row>
        <row r="93">
          <cell r="B93" t="str">
            <v>SOPORTE MENSULA CSN 300mm GS  CM556130</v>
          </cell>
          <cell r="C93" t="str">
            <v>UN</v>
          </cell>
          <cell r="D93">
            <v>12912.095301724139</v>
          </cell>
          <cell r="E93">
            <v>2453.2981073275864</v>
          </cell>
          <cell r="F93">
            <v>15365.393409051725</v>
          </cell>
          <cell r="G93">
            <v>2.25</v>
          </cell>
        </row>
        <row r="94">
          <cell r="B94" t="str">
            <v>SOPORTE PIEAMIGO X40cm</v>
          </cell>
          <cell r="C94" t="str">
            <v>UN</v>
          </cell>
          <cell r="D94">
            <v>13732.001463793105</v>
          </cell>
          <cell r="E94">
            <v>2609.0802781206899</v>
          </cell>
          <cell r="F94">
            <v>16341.081741913795</v>
          </cell>
          <cell r="G94">
            <v>0.8</v>
          </cell>
        </row>
        <row r="95">
          <cell r="B95" t="str">
            <v>SOPORTE PELDAÑO 10cm</v>
          </cell>
          <cell r="C95" t="str">
            <v>UN</v>
          </cell>
          <cell r="D95">
            <v>2166.7589758620688</v>
          </cell>
          <cell r="E95">
            <v>411.68420541379311</v>
          </cell>
          <cell r="F95">
            <v>2578.4431812758621</v>
          </cell>
          <cell r="G95">
            <v>0.159</v>
          </cell>
        </row>
        <row r="96">
          <cell r="B96" t="str">
            <v>SOPORTE PELDAÑO 20cm</v>
          </cell>
          <cell r="C96" t="str">
            <v>UN</v>
          </cell>
          <cell r="D96">
            <v>3085.5865310344825</v>
          </cell>
          <cell r="E96">
            <v>586.26144089655168</v>
          </cell>
          <cell r="F96">
            <v>3671.8479719310344</v>
          </cell>
          <cell r="G96">
            <v>0.23799999999999999</v>
          </cell>
        </row>
        <row r="97">
          <cell r="B97" t="str">
            <v>SOPORTE PELDAÑO 30cm</v>
          </cell>
          <cell r="C97" t="str">
            <v>UN</v>
          </cell>
          <cell r="D97">
            <v>4065.2887896551724</v>
          </cell>
          <cell r="E97">
            <v>772.40487003448277</v>
          </cell>
          <cell r="F97">
            <v>4837.6936596896549</v>
          </cell>
          <cell r="G97">
            <v>0.318</v>
          </cell>
        </row>
        <row r="98">
          <cell r="B98" t="str">
            <v>SOPORTE PELDAÑO 40cm</v>
          </cell>
          <cell r="C98" t="str">
            <v>UN</v>
          </cell>
          <cell r="D98">
            <v>5098.256413793104</v>
          </cell>
          <cell r="E98">
            <v>968.66871862068979</v>
          </cell>
          <cell r="F98">
            <v>6066.925132413794</v>
          </cell>
          <cell r="G98">
            <v>0.39700000000000002</v>
          </cell>
        </row>
        <row r="99">
          <cell r="B99" t="str">
            <v>SOPORTE PELDAÑO 50cm</v>
          </cell>
          <cell r="C99" t="str">
            <v>UN</v>
          </cell>
          <cell r="D99">
            <v>6105.5425224137934</v>
          </cell>
          <cell r="E99">
            <v>1160.0530792586208</v>
          </cell>
          <cell r="F99">
            <v>7265.595601672414</v>
          </cell>
          <cell r="G99">
            <v>0.47599999999999998</v>
          </cell>
        </row>
        <row r="100">
          <cell r="B100" t="str">
            <v>SOPORTE PELDAÑO 60cm</v>
          </cell>
          <cell r="C100" t="str">
            <v>UN</v>
          </cell>
          <cell r="D100">
            <v>7115.6821327586213</v>
          </cell>
          <cell r="E100">
            <v>1351.9796052241381</v>
          </cell>
          <cell r="F100">
            <v>8467.6617379827585</v>
          </cell>
          <cell r="G100">
            <v>0.55600000000000005</v>
          </cell>
        </row>
        <row r="101">
          <cell r="B101" t="str">
            <v>Elementos de fijación bandeja portacables</v>
          </cell>
          <cell r="C101">
            <v>0</v>
          </cell>
          <cell r="D101">
            <v>13240.248</v>
          </cell>
          <cell r="E101">
            <v>2515.6471200000001</v>
          </cell>
          <cell r="F101">
            <v>15755.895119999999</v>
          </cell>
          <cell r="G101">
            <v>0</v>
          </cell>
        </row>
        <row r="102">
          <cell r="B102" t="str">
            <v xml:space="preserve">CABLEADO </v>
          </cell>
          <cell r="C102">
            <v>0</v>
          </cell>
          <cell r="D102">
            <v>0</v>
          </cell>
          <cell r="E102">
            <v>0</v>
          </cell>
          <cell r="F102">
            <v>0</v>
          </cell>
          <cell r="G102">
            <v>0</v>
          </cell>
        </row>
        <row r="103">
          <cell r="B103" t="str">
            <v>ALAMBRE THHN-THWN 12</v>
          </cell>
          <cell r="C103" t="str">
            <v>ML</v>
          </cell>
          <cell r="D103">
            <v>831.5506231999999</v>
          </cell>
          <cell r="E103">
            <v>157.99461840799998</v>
          </cell>
          <cell r="F103">
            <v>989.54524160799986</v>
          </cell>
          <cell r="G103">
            <v>3.6999999999999998E-2</v>
          </cell>
        </row>
        <row r="104">
          <cell r="B104" t="str">
            <v>ALAMBRE THHN-THWN 14</v>
          </cell>
          <cell r="C104" t="str">
            <v>ML</v>
          </cell>
          <cell r="D104">
            <v>577.02261759999999</v>
          </cell>
          <cell r="E104">
            <v>109.634297344</v>
          </cell>
          <cell r="F104">
            <v>686.65691494399994</v>
          </cell>
          <cell r="G104">
            <v>3.5000000000000003E-2</v>
          </cell>
        </row>
        <row r="105">
          <cell r="B105" t="str">
            <v>ALAMBRE THHN-THWN 10</v>
          </cell>
          <cell r="C105" t="str">
            <v>ML</v>
          </cell>
          <cell r="D105">
            <v>1337.1389504000001</v>
          </cell>
          <cell r="E105">
            <v>254.05640057600002</v>
          </cell>
          <cell r="F105">
            <v>1591.1953509760001</v>
          </cell>
          <cell r="G105">
            <v>5.8999999999999997E-2</v>
          </cell>
        </row>
        <row r="106">
          <cell r="B106" t="str">
            <v>ALAMBRE THHN-THWN 8</v>
          </cell>
          <cell r="C106" t="str">
            <v>ML</v>
          </cell>
          <cell r="D106">
            <v>2129.1579760000004</v>
          </cell>
          <cell r="E106">
            <v>404.5400154400001</v>
          </cell>
          <cell r="F106">
            <v>2533.6979914400004</v>
          </cell>
          <cell r="G106">
            <v>9.5000000000000001E-2</v>
          </cell>
        </row>
        <row r="107">
          <cell r="B107" t="str">
            <v>Alambrón de aluminio de 8mm de diámetro</v>
          </cell>
          <cell r="C107" t="str">
            <v>ML</v>
          </cell>
          <cell r="D107">
            <v>2262.0858626666663</v>
          </cell>
          <cell r="E107">
            <v>429.79631390666663</v>
          </cell>
          <cell r="F107">
            <v>2691.8821765733328</v>
          </cell>
          <cell r="G107">
            <v>3.6999999999999998E-2</v>
          </cell>
        </row>
        <row r="108">
          <cell r="B108" t="str">
            <v>Alambre Guía Galvanizado Cal. 14</v>
          </cell>
          <cell r="C108" t="str">
            <v>ML</v>
          </cell>
          <cell r="D108">
            <v>107.61777931034484</v>
          </cell>
          <cell r="E108">
            <v>20.44737806896552</v>
          </cell>
          <cell r="F108">
            <v>128.06515737931036</v>
          </cell>
          <cell r="G108">
            <v>2.7439999999999999E-2</v>
          </cell>
        </row>
        <row r="109">
          <cell r="B109" t="str">
            <v>ALAMBRE DESNUDO No. 12AWG</v>
          </cell>
          <cell r="C109" t="str">
            <v>ML</v>
          </cell>
          <cell r="D109">
            <v>785.77719439999987</v>
          </cell>
          <cell r="E109">
            <v>149.29766693599998</v>
          </cell>
          <cell r="F109">
            <v>935.07486133599991</v>
          </cell>
          <cell r="G109">
            <v>2.9399999999999999E-2</v>
          </cell>
        </row>
        <row r="110">
          <cell r="B110" t="str">
            <v>CABLE DESNUDO No. 8AWG</v>
          </cell>
          <cell r="C110" t="str">
            <v>ML</v>
          </cell>
          <cell r="D110">
            <v>2260.2364312000004</v>
          </cell>
          <cell r="E110">
            <v>429.4449219280001</v>
          </cell>
          <cell r="F110">
            <v>2689.6813531280004</v>
          </cell>
          <cell r="G110">
            <v>7.5900000000000009E-2</v>
          </cell>
        </row>
        <row r="111">
          <cell r="B111" t="str">
            <v>Cable desnudo cobre N°6 AWG</v>
          </cell>
          <cell r="C111" t="str">
            <v>ML</v>
          </cell>
          <cell r="D111">
            <v>3493.3448616000001</v>
          </cell>
          <cell r="E111">
            <v>663.735523704</v>
          </cell>
          <cell r="F111">
            <v>4157.0803853039997</v>
          </cell>
          <cell r="G111">
            <v>0.121</v>
          </cell>
        </row>
        <row r="112">
          <cell r="B112" t="str">
            <v>CABLE DESNUDO No 4</v>
          </cell>
          <cell r="C112" t="str">
            <v>ML</v>
          </cell>
          <cell r="D112">
            <v>5377.6843471999991</v>
          </cell>
          <cell r="E112">
            <v>1021.7600259679998</v>
          </cell>
          <cell r="F112">
            <v>6399.4443731679985</v>
          </cell>
          <cell r="G112">
            <v>0.192</v>
          </cell>
        </row>
        <row r="113">
          <cell r="B113" t="str">
            <v>CABLE DESNUDO No 2</v>
          </cell>
          <cell r="C113" t="str">
            <v>ML</v>
          </cell>
          <cell r="D113">
            <v>8652.5651167999986</v>
          </cell>
          <cell r="E113">
            <v>1643.9873721919998</v>
          </cell>
          <cell r="F113">
            <v>10296.552488991998</v>
          </cell>
          <cell r="G113">
            <v>0.31</v>
          </cell>
        </row>
        <row r="114">
          <cell r="B114" t="str">
            <v>CABLE DESNUDO 1/0</v>
          </cell>
          <cell r="C114" t="str">
            <v>ML</v>
          </cell>
          <cell r="D114">
            <v>13535.757725599999</v>
          </cell>
          <cell r="E114">
            <v>2571.7939678639996</v>
          </cell>
          <cell r="F114">
            <v>16107.551693463998</v>
          </cell>
          <cell r="G114">
            <v>0.49</v>
          </cell>
        </row>
        <row r="115">
          <cell r="B115" t="str">
            <v>CABLE DESNUDO 2/0</v>
          </cell>
          <cell r="C115" t="str">
            <v>ML</v>
          </cell>
          <cell r="D115">
            <v>17104.004561600002</v>
          </cell>
          <cell r="E115">
            <v>3249.7608667040004</v>
          </cell>
          <cell r="F115">
            <v>20353.765428304003</v>
          </cell>
          <cell r="G115">
            <v>0.62</v>
          </cell>
        </row>
        <row r="116">
          <cell r="B116" t="str">
            <v>CABLE DESNUDO 4/0</v>
          </cell>
          <cell r="C116" t="str">
            <v>ML</v>
          </cell>
          <cell r="D116">
            <v>26802.423172800001</v>
          </cell>
          <cell r="E116">
            <v>5092.460402832</v>
          </cell>
          <cell r="F116">
            <v>31894.883575632</v>
          </cell>
          <cell r="G116">
            <v>0.97</v>
          </cell>
        </row>
        <row r="117">
          <cell r="B117" t="str">
            <v>CABLE ENCAUCHETADO ST-C 2x10</v>
          </cell>
          <cell r="C117" t="str">
            <v>ML</v>
          </cell>
          <cell r="D117">
            <v>4204.9136183999999</v>
          </cell>
          <cell r="E117">
            <v>798.93358749599997</v>
          </cell>
          <cell r="F117">
            <v>5003.8472058959997</v>
          </cell>
          <cell r="G117">
            <v>0.21</v>
          </cell>
        </row>
        <row r="118">
          <cell r="B118" t="str">
            <v>CABLE ENCAUCHETADO ST-C 2x12</v>
          </cell>
          <cell r="C118" t="str">
            <v>ML</v>
          </cell>
          <cell r="D118">
            <v>3117.4479160000001</v>
          </cell>
          <cell r="E118">
            <v>592.31510404000005</v>
          </cell>
          <cell r="F118">
            <v>3709.7630200399999</v>
          </cell>
          <cell r="G118">
            <v>0.14299999999999999</v>
          </cell>
        </row>
        <row r="119">
          <cell r="B119" t="str">
            <v>CABLE ENCAUCHETADO ST-C 2x14</v>
          </cell>
          <cell r="C119" t="str">
            <v>ML</v>
          </cell>
          <cell r="D119">
            <v>2292.8326607999998</v>
          </cell>
          <cell r="E119">
            <v>435.63820555199993</v>
          </cell>
          <cell r="F119">
            <v>2728.4708663519996</v>
          </cell>
          <cell r="G119">
            <v>0.105</v>
          </cell>
        </row>
        <row r="120">
          <cell r="B120" t="str">
            <v>CABLE ENCAUCHETADO ST-C 2x16</v>
          </cell>
          <cell r="C120" t="str">
            <v>ML</v>
          </cell>
          <cell r="D120">
            <v>1443.2500808000002</v>
          </cell>
          <cell r="E120">
            <v>274.21751535200002</v>
          </cell>
          <cell r="F120">
            <v>1717.4675961520002</v>
          </cell>
          <cell r="G120">
            <v>0.1</v>
          </cell>
        </row>
        <row r="121">
          <cell r="B121" t="str">
            <v>CABLE ENCAUCHETADO ST-C 2x18</v>
          </cell>
          <cell r="C121" t="str">
            <v>ML</v>
          </cell>
          <cell r="D121">
            <v>1061.8048408000002</v>
          </cell>
          <cell r="E121">
            <v>201.74291975200003</v>
          </cell>
          <cell r="F121">
            <v>1263.5477605520002</v>
          </cell>
          <cell r="G121">
            <v>0.09</v>
          </cell>
        </row>
        <row r="122">
          <cell r="B122" t="str">
            <v>CABLE ENCAUCHETADO ST-C 3x8</v>
          </cell>
          <cell r="C122" t="str">
            <v>ML</v>
          </cell>
          <cell r="D122">
            <v>9480.5172000000002</v>
          </cell>
          <cell r="E122">
            <v>1801.298268</v>
          </cell>
          <cell r="F122">
            <v>11281.815468000001</v>
          </cell>
          <cell r="G122">
            <v>0.443</v>
          </cell>
        </row>
        <row r="123">
          <cell r="B123" t="str">
            <v>CABLE ENCAUCHETADO ST-C 3x10</v>
          </cell>
          <cell r="C123" t="str">
            <v>ML</v>
          </cell>
          <cell r="D123">
            <v>5587.8259976000008</v>
          </cell>
          <cell r="E123">
            <v>1061.6869395440001</v>
          </cell>
          <cell r="F123">
            <v>6649.5129371440007</v>
          </cell>
          <cell r="G123">
            <v>0.26500000000000001</v>
          </cell>
        </row>
        <row r="124">
          <cell r="B124" t="str">
            <v>CABLE ENCAUCHETADO ST-C 3x12</v>
          </cell>
          <cell r="C124" t="str">
            <v>ML</v>
          </cell>
          <cell r="D124">
            <v>3978.8206215999999</v>
          </cell>
          <cell r="E124">
            <v>755.97591810400002</v>
          </cell>
          <cell r="F124">
            <v>4734.7965397039998</v>
          </cell>
          <cell r="G124">
            <v>0.17799999999999999</v>
          </cell>
        </row>
        <row r="125">
          <cell r="B125" t="str">
            <v>CABLE ENCAUCHETADO ST-C 3x14</v>
          </cell>
          <cell r="C125" t="str">
            <v>ML</v>
          </cell>
          <cell r="D125">
            <v>2819.9206288</v>
          </cell>
          <cell r="E125">
            <v>535.78491947199996</v>
          </cell>
          <cell r="F125">
            <v>3355.7055482719998</v>
          </cell>
          <cell r="G125">
            <v>0.129</v>
          </cell>
        </row>
        <row r="126">
          <cell r="B126" t="str">
            <v>CABLE ENCAUCHETADO ST-C 3x16</v>
          </cell>
          <cell r="C126" t="str">
            <v>ML</v>
          </cell>
          <cell r="D126">
            <v>1878.0976544</v>
          </cell>
          <cell r="E126">
            <v>356.83855433600002</v>
          </cell>
          <cell r="F126">
            <v>2234.936208736</v>
          </cell>
          <cell r="G126">
            <v>0.12</v>
          </cell>
        </row>
        <row r="127">
          <cell r="B127" t="str">
            <v>CABLE ENCAUCHETADO ST-C 3x18</v>
          </cell>
          <cell r="C127" t="str">
            <v>ML</v>
          </cell>
          <cell r="D127">
            <v>1443.2500808000002</v>
          </cell>
          <cell r="E127">
            <v>274.21751535200002</v>
          </cell>
          <cell r="F127">
            <v>1717.4675961520002</v>
          </cell>
          <cell r="G127">
            <v>0.12</v>
          </cell>
        </row>
        <row r="128">
          <cell r="B128" t="str">
            <v>CABLE ENCAUCHETADO ST-C 4x6</v>
          </cell>
          <cell r="C128" t="str">
            <v>ML</v>
          </cell>
          <cell r="D128">
            <v>18242.098450400001</v>
          </cell>
          <cell r="E128">
            <v>3465.9987055760002</v>
          </cell>
          <cell r="F128">
            <v>21708.097155976</v>
          </cell>
          <cell r="G128">
            <v>0.78500000000000003</v>
          </cell>
        </row>
        <row r="129">
          <cell r="B129" t="str">
            <v>CABLE ENCAUCHETADO ST-C 4x8</v>
          </cell>
          <cell r="C129" t="str">
            <v>ML</v>
          </cell>
          <cell r="D129">
            <v>11745.739244799999</v>
          </cell>
          <cell r="E129">
            <v>2231.6904565119999</v>
          </cell>
          <cell r="F129">
            <v>13977.429701311999</v>
          </cell>
          <cell r="G129">
            <v>0.54800000000000004</v>
          </cell>
        </row>
        <row r="130">
          <cell r="B130" t="str">
            <v>CABLE ENCAUCHETADO ST-C 4x10</v>
          </cell>
          <cell r="C130" t="str">
            <v>ML</v>
          </cell>
          <cell r="D130">
            <v>7674.5556999999999</v>
          </cell>
          <cell r="E130">
            <v>1458.165583</v>
          </cell>
          <cell r="F130">
            <v>9132.7212829999989</v>
          </cell>
          <cell r="G130">
            <v>0.33</v>
          </cell>
        </row>
        <row r="131">
          <cell r="B131" t="str">
            <v>CABLE ENCAUCHETADO ST-C 4x12</v>
          </cell>
          <cell r="C131" t="str">
            <v>ML</v>
          </cell>
          <cell r="D131">
            <v>4894.9827344000014</v>
          </cell>
          <cell r="E131">
            <v>930.0467195360003</v>
          </cell>
          <cell r="F131">
            <v>5825.029453936002</v>
          </cell>
          <cell r="G131">
            <v>0.22</v>
          </cell>
        </row>
        <row r="132">
          <cell r="B132" t="str">
            <v>CABLE ENCAUCHETADO ST-C 4x14</v>
          </cell>
          <cell r="C132" t="str">
            <v>ML</v>
          </cell>
          <cell r="D132">
            <v>3387.2337312</v>
          </cell>
          <cell r="E132">
            <v>643.57440892800003</v>
          </cell>
          <cell r="F132">
            <v>4030.8081401280001</v>
          </cell>
          <cell r="G132">
            <v>0.157</v>
          </cell>
        </row>
        <row r="133">
          <cell r="B133" t="str">
            <v>CABLE ENCAUCHETADO ST-C 4x16</v>
          </cell>
          <cell r="C133" t="str">
            <v>ML</v>
          </cell>
          <cell r="D133">
            <v>2305.3163232000002</v>
          </cell>
          <cell r="E133">
            <v>438.01010140800003</v>
          </cell>
          <cell r="F133">
            <v>2743.3264246080003</v>
          </cell>
          <cell r="G133">
            <v>9.8000000000000004E-2</v>
          </cell>
        </row>
        <row r="134">
          <cell r="B134" t="str">
            <v>CABLE ENCAUCHETADO ST-C 4x18</v>
          </cell>
          <cell r="C134" t="str">
            <v>ML</v>
          </cell>
          <cell r="D134">
            <v>1835.0983727999999</v>
          </cell>
          <cell r="E134">
            <v>348.66869083199998</v>
          </cell>
          <cell r="F134">
            <v>2183.7670636319999</v>
          </cell>
          <cell r="G134">
            <v>0.1</v>
          </cell>
        </row>
        <row r="135">
          <cell r="B135" t="str">
            <v>CABLE ENCAUCHETADO ST-C 5x10</v>
          </cell>
          <cell r="C135" t="str">
            <v>ML</v>
          </cell>
          <cell r="D135">
            <v>21191.826050266664</v>
          </cell>
          <cell r="E135">
            <v>4026.446949550666</v>
          </cell>
          <cell r="F135">
            <v>25218.272999817331</v>
          </cell>
          <cell r="G135">
            <v>0.41299999999999998</v>
          </cell>
        </row>
        <row r="136">
          <cell r="B136" t="str">
            <v>CABLE ENCAUCHETADO ST-C 5x12</v>
          </cell>
          <cell r="C136" t="str">
            <v>ML</v>
          </cell>
          <cell r="D136">
            <v>15701.904330933332</v>
          </cell>
          <cell r="E136">
            <v>2983.361822877333</v>
          </cell>
          <cell r="F136">
            <v>18685.266153810666</v>
          </cell>
          <cell r="G136">
            <v>0.27500000000000002</v>
          </cell>
        </row>
        <row r="137">
          <cell r="B137" t="str">
            <v>CABLE SINTOX 10</v>
          </cell>
          <cell r="C137">
            <v>0</v>
          </cell>
          <cell r="D137">
            <v>1738.6967576000002</v>
          </cell>
          <cell r="E137">
            <v>330.35238394400005</v>
          </cell>
          <cell r="F137">
            <v>2069.0491415440001</v>
          </cell>
          <cell r="G137">
            <v>0.35599999999999998</v>
          </cell>
        </row>
        <row r="138">
          <cell r="B138" t="str">
            <v>CABLE SINTOX 12</v>
          </cell>
          <cell r="C138">
            <v>0</v>
          </cell>
          <cell r="D138">
            <v>1201.8992744</v>
          </cell>
          <cell r="E138">
            <v>228.36086213600001</v>
          </cell>
          <cell r="F138">
            <v>1430.2601365359999</v>
          </cell>
          <cell r="G138">
            <v>0.35599999999999998</v>
          </cell>
        </row>
        <row r="139">
          <cell r="B139" t="str">
            <v>CABLE THHN-THWN 14</v>
          </cell>
          <cell r="C139" t="str">
            <v>ML</v>
          </cell>
          <cell r="D139">
            <v>764.97109039999998</v>
          </cell>
          <cell r="E139">
            <v>145.34450717600001</v>
          </cell>
          <cell r="F139">
            <v>910.31559757599996</v>
          </cell>
          <cell r="G139">
            <v>0.35599999999999998</v>
          </cell>
        </row>
        <row r="140">
          <cell r="B140" t="str">
            <v>CABLE THHN-THWN 12</v>
          </cell>
          <cell r="C140" t="str">
            <v>ML</v>
          </cell>
          <cell r="D140">
            <v>1093.0139967999999</v>
          </cell>
          <cell r="E140">
            <v>207.67265939199999</v>
          </cell>
          <cell r="F140">
            <v>1300.6866561919999</v>
          </cell>
          <cell r="G140">
            <v>0.35599999999999998</v>
          </cell>
        </row>
        <row r="141">
          <cell r="B141" t="str">
            <v>CABLE THHN-THWN 10</v>
          </cell>
          <cell r="C141" t="str">
            <v>ML</v>
          </cell>
          <cell r="D141">
            <v>1580.5703672</v>
          </cell>
          <cell r="E141">
            <v>300.30836976799998</v>
          </cell>
          <cell r="F141">
            <v>1880.8787369679999</v>
          </cell>
          <cell r="G141">
            <v>5.8000000000000003E-2</v>
          </cell>
        </row>
        <row r="142">
          <cell r="B142" t="str">
            <v>CABLE THHN-THWN 8</v>
          </cell>
          <cell r="C142" t="str">
            <v>ML</v>
          </cell>
          <cell r="D142">
            <v>2344.8479207999999</v>
          </cell>
          <cell r="E142">
            <v>445.52110495199997</v>
          </cell>
          <cell r="F142">
            <v>2790.3690257519997</v>
          </cell>
          <cell r="G142">
            <v>9.6000000000000002E-2</v>
          </cell>
        </row>
        <row r="143">
          <cell r="B143" t="str">
            <v>CABLE THHN-THWN 6</v>
          </cell>
          <cell r="C143" t="str">
            <v>ML</v>
          </cell>
          <cell r="D143">
            <v>3828.323136</v>
          </cell>
          <cell r="E143">
            <v>727.38139583999998</v>
          </cell>
          <cell r="F143">
            <v>4555.7045318399996</v>
          </cell>
          <cell r="G143">
            <v>0.14499999999999999</v>
          </cell>
        </row>
        <row r="144">
          <cell r="B144" t="str">
            <v>CABLE THHN-THWN 4</v>
          </cell>
          <cell r="C144" t="str">
            <v>ML</v>
          </cell>
          <cell r="D144">
            <v>5585.7453871999996</v>
          </cell>
          <cell r="E144">
            <v>1061.291623568</v>
          </cell>
          <cell r="F144">
            <v>6647.0370107679992</v>
          </cell>
          <cell r="G144">
            <v>0.23200000000000001</v>
          </cell>
        </row>
        <row r="145">
          <cell r="B145" t="str">
            <v>CABLE THHN-THWN 2</v>
          </cell>
          <cell r="C145" t="str">
            <v>ML</v>
          </cell>
          <cell r="D145">
            <v>8663.6617055999996</v>
          </cell>
          <cell r="E145">
            <v>1646.095724064</v>
          </cell>
          <cell r="F145">
            <v>10309.757429664</v>
          </cell>
          <cell r="G145">
            <v>0.35599999999999998</v>
          </cell>
        </row>
        <row r="146">
          <cell r="B146" t="str">
            <v>CABLE THHN-THWN 1/0</v>
          </cell>
          <cell r="C146" t="str">
            <v>ML</v>
          </cell>
          <cell r="D146">
            <v>14154.392551200001</v>
          </cell>
          <cell r="E146">
            <v>2689.3345847280002</v>
          </cell>
          <cell r="F146">
            <v>16843.727135928002</v>
          </cell>
          <cell r="G146">
            <v>0.55600000000000005</v>
          </cell>
        </row>
        <row r="147">
          <cell r="B147" t="str">
            <v>CABLE THHN-THWN 2/0</v>
          </cell>
          <cell r="C147" t="str">
            <v>ML</v>
          </cell>
          <cell r="D147">
            <v>17688.656083999998</v>
          </cell>
          <cell r="E147">
            <v>3360.8446559599997</v>
          </cell>
          <cell r="F147">
            <v>21049.50073996</v>
          </cell>
          <cell r="G147">
            <v>0.69099999999999995</v>
          </cell>
        </row>
        <row r="148">
          <cell r="B148" t="str">
            <v>CABLE THHN-THWN 4/0</v>
          </cell>
          <cell r="C148" t="str">
            <v>ML</v>
          </cell>
          <cell r="D148">
            <v>27713.730528</v>
          </cell>
          <cell r="E148">
            <v>5265.6088003200002</v>
          </cell>
          <cell r="F148">
            <v>32979.339328319998</v>
          </cell>
          <cell r="G148">
            <v>1.0720000000000001</v>
          </cell>
        </row>
        <row r="149">
          <cell r="B149" t="str">
            <v>TERMINALES, CONECTORES, PRENSAESTOPAS</v>
          </cell>
          <cell r="C149">
            <v>0</v>
          </cell>
          <cell r="D149">
            <v>0</v>
          </cell>
          <cell r="E149">
            <v>0</v>
          </cell>
          <cell r="F149">
            <v>0</v>
          </cell>
          <cell r="G149">
            <v>0</v>
          </cell>
        </row>
        <row r="150">
          <cell r="B150" t="str">
            <v>TERMINAL P/PONCHAR   8 AWG</v>
          </cell>
          <cell r="C150">
            <v>0</v>
          </cell>
          <cell r="D150">
            <v>1324.0247999999999</v>
          </cell>
          <cell r="E150">
            <v>251.56471199999999</v>
          </cell>
          <cell r="F150">
            <v>1575.589512</v>
          </cell>
          <cell r="G150">
            <v>0.05</v>
          </cell>
        </row>
        <row r="151">
          <cell r="B151" t="str">
            <v>TERMINAL P/PONCHAR 1/0 AWG</v>
          </cell>
          <cell r="C151">
            <v>0</v>
          </cell>
          <cell r="D151">
            <v>5516.7699999999995</v>
          </cell>
          <cell r="E151">
            <v>1048.1862999999998</v>
          </cell>
          <cell r="F151">
            <v>6564.9562999999998</v>
          </cell>
          <cell r="G151">
            <v>0.05</v>
          </cell>
        </row>
        <row r="152">
          <cell r="B152" t="str">
            <v>TERMINAL P/PONCHAR 10  AWG</v>
          </cell>
          <cell r="C152">
            <v>0</v>
          </cell>
          <cell r="D152">
            <v>772.34780000000001</v>
          </cell>
          <cell r="E152">
            <v>146.746082</v>
          </cell>
          <cell r="F152">
            <v>919.09388200000001</v>
          </cell>
          <cell r="G152">
            <v>0</v>
          </cell>
        </row>
        <row r="153">
          <cell r="B153" t="str">
            <v>TERMINAL P/PONCHAR 2 AWG</v>
          </cell>
          <cell r="C153">
            <v>0</v>
          </cell>
          <cell r="D153">
            <v>2537.7141999999999</v>
          </cell>
          <cell r="E153">
            <v>482.16569799999996</v>
          </cell>
          <cell r="F153">
            <v>3019.8798979999997</v>
          </cell>
          <cell r="G153">
            <v>0.05</v>
          </cell>
        </row>
        <row r="154">
          <cell r="B154" t="str">
            <v>TERMINAL P/PONCHAR 2/0 AWG</v>
          </cell>
          <cell r="C154">
            <v>0</v>
          </cell>
          <cell r="D154">
            <v>6620.1239999999998</v>
          </cell>
          <cell r="E154">
            <v>1257.82356</v>
          </cell>
          <cell r="F154">
            <v>7877.9475599999996</v>
          </cell>
          <cell r="G154">
            <v>0</v>
          </cell>
        </row>
        <row r="155">
          <cell r="B155" t="str">
            <v>TERMINAL P/PONCHAR 4 AWG</v>
          </cell>
          <cell r="C155">
            <v>0</v>
          </cell>
          <cell r="D155">
            <v>1599.8633</v>
          </cell>
          <cell r="E155">
            <v>303.97402699999998</v>
          </cell>
          <cell r="F155">
            <v>1903.837327</v>
          </cell>
          <cell r="G155">
            <v>0</v>
          </cell>
        </row>
        <row r="156">
          <cell r="B156" t="str">
            <v>TERMINAL P/PONCHAR 4/0 AWG</v>
          </cell>
          <cell r="C156">
            <v>0</v>
          </cell>
          <cell r="D156">
            <v>9930.1859999999997</v>
          </cell>
          <cell r="E156">
            <v>1886.73534</v>
          </cell>
          <cell r="F156">
            <v>11816.921339999999</v>
          </cell>
          <cell r="G156">
            <v>0.05</v>
          </cell>
        </row>
        <row r="157">
          <cell r="B157" t="str">
            <v>TERMINAL P/PONCHAR 6 AWG</v>
          </cell>
          <cell r="C157">
            <v>0</v>
          </cell>
          <cell r="D157">
            <v>1434.3601999999998</v>
          </cell>
          <cell r="E157">
            <v>272.52843799999999</v>
          </cell>
          <cell r="F157">
            <v>1706.8886379999999</v>
          </cell>
          <cell r="G157">
            <v>0.05</v>
          </cell>
        </row>
        <row r="158">
          <cell r="B158" t="str">
            <v>CONECTOR 3M AUTODESFORRE 560 AZUL</v>
          </cell>
          <cell r="C158">
            <v>0</v>
          </cell>
          <cell r="D158">
            <v>482.16569800000002</v>
          </cell>
          <cell r="E158">
            <v>91.611482620000004</v>
          </cell>
          <cell r="F158">
            <v>573.77718062000008</v>
          </cell>
          <cell r="G158">
            <v>0</v>
          </cell>
        </row>
        <row r="159">
          <cell r="B159" t="str">
            <v>CONECTOR 3M AUTODESFORRE 562 AMARILL</v>
          </cell>
          <cell r="C159">
            <v>0</v>
          </cell>
          <cell r="D159">
            <v>688.49289599999997</v>
          </cell>
          <cell r="E159">
            <v>130.81365023999999</v>
          </cell>
          <cell r="F159">
            <v>819.30654623999999</v>
          </cell>
          <cell r="G159">
            <v>0</v>
          </cell>
        </row>
        <row r="160">
          <cell r="B160" t="str">
            <v>Conector a la bandeja portacables del cable de puesta a tierra..</v>
          </cell>
          <cell r="C160">
            <v>0</v>
          </cell>
          <cell r="D160">
            <v>5516.7699999999995</v>
          </cell>
          <cell r="E160">
            <v>1048.1862999999998</v>
          </cell>
          <cell r="F160">
            <v>6564.9562999999998</v>
          </cell>
          <cell r="G160">
            <v>0</v>
          </cell>
        </row>
        <row r="161">
          <cell r="B161" t="str">
            <v>CONECTOR RECTO 1" USA COOPEX</v>
          </cell>
          <cell r="C161">
            <v>0</v>
          </cell>
          <cell r="D161">
            <v>5233.2693194444446</v>
          </cell>
          <cell r="E161">
            <v>994.3211706944445</v>
          </cell>
          <cell r="F161">
            <v>6227.5904901388894</v>
          </cell>
          <cell r="G161">
            <v>0</v>
          </cell>
        </row>
        <row r="162">
          <cell r="B162" t="str">
            <v>CONECTOR RESORTE AZUL 12-16</v>
          </cell>
          <cell r="C162">
            <v>0</v>
          </cell>
          <cell r="D162">
            <v>2096.3725999999997</v>
          </cell>
          <cell r="E162">
            <v>398.31079399999993</v>
          </cell>
          <cell r="F162">
            <v>2494.6833939999997</v>
          </cell>
          <cell r="G162">
            <v>0</v>
          </cell>
        </row>
        <row r="163">
          <cell r="B163" t="str">
            <v>CONECTOR RESORTE AZUL/GRIS 14-6 3M</v>
          </cell>
          <cell r="C163">
            <v>0</v>
          </cell>
          <cell r="D163">
            <v>943.36766999999998</v>
          </cell>
          <cell r="E163">
            <v>179.23985730000001</v>
          </cell>
          <cell r="F163">
            <v>1122.6075272999999</v>
          </cell>
          <cell r="G163">
            <v>0</v>
          </cell>
        </row>
        <row r="164">
          <cell r="B164" t="str">
            <v>CONECTOR RESORTE NAR/AZUL 22-12 3M</v>
          </cell>
          <cell r="C164">
            <v>0</v>
          </cell>
          <cell r="D164">
            <v>392.79402399999998</v>
          </cell>
          <cell r="E164">
            <v>74.630864559999992</v>
          </cell>
          <cell r="F164">
            <v>467.42488856</v>
          </cell>
          <cell r="G164">
            <v>0</v>
          </cell>
        </row>
        <row r="165">
          <cell r="B165" t="str">
            <v>CONECTOR RESORTE ROJO/AMA 16-10 3M</v>
          </cell>
          <cell r="C165" t="str">
            <v>UN</v>
          </cell>
          <cell r="D165">
            <v>609.6982017241379</v>
          </cell>
          <cell r="E165">
            <v>115.84265832758621</v>
          </cell>
          <cell r="F165">
            <v>725.54086005172417</v>
          </cell>
          <cell r="G165">
            <v>0.03</v>
          </cell>
        </row>
        <row r="166">
          <cell r="B166" t="str">
            <v>CONECTOR TIERRA GRIFEQUIP  CM585327</v>
          </cell>
          <cell r="C166" t="str">
            <v>UN</v>
          </cell>
          <cell r="D166">
            <v>13725.343293103448</v>
          </cell>
          <cell r="E166">
            <v>2607.8152256896551</v>
          </cell>
          <cell r="F166">
            <v>16333.158518793103</v>
          </cell>
          <cell r="G166">
            <v>0.15</v>
          </cell>
        </row>
        <row r="167">
          <cell r="B167" t="str">
            <v>LAMINA UNION ED275 EZ   CM558221</v>
          </cell>
          <cell r="C167" t="str">
            <v>UN</v>
          </cell>
          <cell r="D167">
            <v>4173.246271551724</v>
          </cell>
          <cell r="E167">
            <v>792.9167915948276</v>
          </cell>
          <cell r="F167">
            <v>4966.1630631465514</v>
          </cell>
          <cell r="G167">
            <v>0.13</v>
          </cell>
        </row>
        <row r="168">
          <cell r="B168" t="str">
            <v>Prensa estopa de 1/2".</v>
          </cell>
          <cell r="C168">
            <v>0</v>
          </cell>
          <cell r="D168">
            <v>1655.0309999999999</v>
          </cell>
          <cell r="E168">
            <v>314.45589000000001</v>
          </cell>
          <cell r="F168">
            <v>1969.4868899999999</v>
          </cell>
          <cell r="G168">
            <v>0</v>
          </cell>
        </row>
        <row r="169">
          <cell r="B169" t="str">
            <v>PRENSA ESTOPA DEXSON 1 1/8" PG29</v>
          </cell>
          <cell r="C169">
            <v>0</v>
          </cell>
          <cell r="D169">
            <v>2096.3725999999997</v>
          </cell>
          <cell r="E169">
            <v>398.31079399999993</v>
          </cell>
          <cell r="F169">
            <v>2494.6833939999997</v>
          </cell>
          <cell r="G169">
            <v>0</v>
          </cell>
        </row>
        <row r="170">
          <cell r="B170" t="str">
            <v>PRENSA ESTOPA DEXSON 1/2 PG13.5</v>
          </cell>
          <cell r="C170" t="str">
            <v>UN</v>
          </cell>
          <cell r="D170">
            <v>1008.2372758620691</v>
          </cell>
          <cell r="E170">
            <v>191.56508241379314</v>
          </cell>
          <cell r="F170">
            <v>1199.8023582758622</v>
          </cell>
          <cell r="G170">
            <v>0.1</v>
          </cell>
        </row>
        <row r="171">
          <cell r="B171" t="str">
            <v>PRENSA ESTOPA DEXSON 1/4 PG7</v>
          </cell>
          <cell r="C171">
            <v>0</v>
          </cell>
          <cell r="D171">
            <v>430.30806000000001</v>
          </cell>
          <cell r="E171">
            <v>81.75853140000001</v>
          </cell>
          <cell r="F171">
            <v>512.06659139999999</v>
          </cell>
          <cell r="G171">
            <v>0</v>
          </cell>
        </row>
        <row r="172">
          <cell r="B172" t="str">
            <v>PRENSA ESTOPA DEXSON 3/4 PG21</v>
          </cell>
          <cell r="C172">
            <v>0</v>
          </cell>
          <cell r="D172">
            <v>1864.6682599999999</v>
          </cell>
          <cell r="E172">
            <v>354.28696939999998</v>
          </cell>
          <cell r="F172">
            <v>2218.9552294</v>
          </cell>
          <cell r="G172">
            <v>0</v>
          </cell>
        </row>
        <row r="173">
          <cell r="B173" t="str">
            <v>PRENSA ESTOPA DEXSON 3/8 PG11</v>
          </cell>
          <cell r="C173">
            <v>0</v>
          </cell>
          <cell r="D173">
            <v>937.85089999999991</v>
          </cell>
          <cell r="E173">
            <v>178.19167099999999</v>
          </cell>
          <cell r="F173">
            <v>1116.042571</v>
          </cell>
          <cell r="G173">
            <v>0</v>
          </cell>
        </row>
        <row r="174">
          <cell r="B174" t="str">
            <v>PRENSA ESTOPA DEXSON 5/16 PG9</v>
          </cell>
          <cell r="C174">
            <v>0</v>
          </cell>
          <cell r="D174">
            <v>766.83103000000006</v>
          </cell>
          <cell r="E174">
            <v>145.6978957</v>
          </cell>
          <cell r="F174">
            <v>912.52892570000006</v>
          </cell>
          <cell r="G174">
            <v>0</v>
          </cell>
        </row>
        <row r="175">
          <cell r="B175" t="str">
            <v>PRENSA ESTOPA DEXSON 5/8 PG16</v>
          </cell>
          <cell r="C175">
            <v>0</v>
          </cell>
          <cell r="D175">
            <v>1158.5217</v>
          </cell>
          <cell r="E175">
            <v>220.119123</v>
          </cell>
          <cell r="F175">
            <v>1378.640823</v>
          </cell>
          <cell r="G175">
            <v>0</v>
          </cell>
        </row>
        <row r="176">
          <cell r="B176" t="str">
            <v>CAJAS METÁLICAS</v>
          </cell>
          <cell r="C176">
            <v>0</v>
          </cell>
          <cell r="D176">
            <v>0</v>
          </cell>
          <cell r="E176">
            <v>0</v>
          </cell>
          <cell r="F176">
            <v>0</v>
          </cell>
          <cell r="G176">
            <v>0</v>
          </cell>
        </row>
        <row r="177">
          <cell r="B177" t="str">
            <v>CAJA EMPALME 13x13x8</v>
          </cell>
          <cell r="C177" t="str">
            <v>UN</v>
          </cell>
          <cell r="D177">
            <v>8219.9872999999989</v>
          </cell>
          <cell r="E177">
            <v>1561.7975869999998</v>
          </cell>
          <cell r="F177">
            <v>9781.784886999998</v>
          </cell>
          <cell r="G177">
            <v>0.25</v>
          </cell>
        </row>
        <row r="178">
          <cell r="B178" t="str">
            <v>CAJA EMPALME 15x15x10 C/BISAGRA TROQ</v>
          </cell>
          <cell r="C178" t="str">
            <v>UN</v>
          </cell>
          <cell r="D178">
            <v>17360.1302</v>
          </cell>
          <cell r="E178">
            <v>3298.4247380000002</v>
          </cell>
          <cell r="F178">
            <v>20658.554938000001</v>
          </cell>
          <cell r="G178">
            <v>0.28999999999999998</v>
          </cell>
        </row>
        <row r="179">
          <cell r="B179" t="str">
            <v>CAJA EMPALME 20x20x10 C/BISAGRA TROQ</v>
          </cell>
          <cell r="C179" t="str">
            <v>UN</v>
          </cell>
          <cell r="D179">
            <v>14348.8980992</v>
          </cell>
          <cell r="E179">
            <v>2726.2906388480001</v>
          </cell>
          <cell r="F179">
            <v>17075.188738048</v>
          </cell>
          <cell r="G179">
            <v>0.4</v>
          </cell>
        </row>
        <row r="180">
          <cell r="B180" t="str">
            <v>CAJA EMPALME 20x20x15 C/BISAGRA TROQ</v>
          </cell>
          <cell r="C180" t="str">
            <v>UN</v>
          </cell>
          <cell r="D180">
            <v>20060.564549759998</v>
          </cell>
          <cell r="E180">
            <v>3811.5072644543998</v>
          </cell>
          <cell r="F180">
            <v>23872.071814214396</v>
          </cell>
          <cell r="G180">
            <v>0.5</v>
          </cell>
        </row>
        <row r="181">
          <cell r="B181" t="str">
            <v>CAJA EMPALME 25x25x10 C/BISAGRA TROQ</v>
          </cell>
          <cell r="C181" t="str">
            <v>UN</v>
          </cell>
          <cell r="D181">
            <v>24379.158306999998</v>
          </cell>
          <cell r="E181">
            <v>4632.0400783299992</v>
          </cell>
          <cell r="F181">
            <v>29011.198385329997</v>
          </cell>
          <cell r="G181">
            <v>0.625</v>
          </cell>
        </row>
        <row r="182">
          <cell r="B182" t="str">
            <v>CAJA EMPALME 25x25x15 C/BISAGRA TROQ</v>
          </cell>
          <cell r="C182" t="str">
            <v>UN</v>
          </cell>
          <cell r="D182">
            <v>19526.055737999999</v>
          </cell>
          <cell r="E182">
            <v>3709.9505902199999</v>
          </cell>
          <cell r="F182">
            <v>23236.006328219999</v>
          </cell>
          <cell r="G182">
            <v>0.625</v>
          </cell>
        </row>
        <row r="183">
          <cell r="B183" t="str">
            <v>CAJA EMPALME 30x30x10</v>
          </cell>
          <cell r="C183" t="str">
            <v>UN</v>
          </cell>
          <cell r="D183">
            <v>29533.608920479997</v>
          </cell>
          <cell r="E183">
            <v>5611.3856948911998</v>
          </cell>
          <cell r="F183">
            <v>35144.994615371194</v>
          </cell>
          <cell r="G183">
            <v>0.8</v>
          </cell>
        </row>
        <row r="184">
          <cell r="B184" t="str">
            <v>CAJA EMPALME 30x30x15</v>
          </cell>
          <cell r="C184" t="str">
            <v>UN</v>
          </cell>
          <cell r="D184">
            <v>31205.32263296</v>
          </cell>
          <cell r="E184">
            <v>5929.0113002624003</v>
          </cell>
          <cell r="F184">
            <v>37134.333933222399</v>
          </cell>
          <cell r="G184">
            <v>0.9</v>
          </cell>
        </row>
        <row r="185">
          <cell r="B185" t="str">
            <v>CAJA EMPALME 40x40x15</v>
          </cell>
          <cell r="C185" t="str">
            <v>UN</v>
          </cell>
          <cell r="D185">
            <v>43464.556524480002</v>
          </cell>
          <cell r="E185">
            <v>8258.2657396512004</v>
          </cell>
          <cell r="F185">
            <v>51722.822264131202</v>
          </cell>
          <cell r="G185">
            <v>1.2</v>
          </cell>
        </row>
        <row r="186">
          <cell r="B186" t="str">
            <v>CAJA EMPALME 40x40x15 TROQUELADA</v>
          </cell>
          <cell r="C186" t="str">
            <v>UN</v>
          </cell>
          <cell r="D186">
            <v>92119</v>
          </cell>
          <cell r="E186">
            <v>17502.61</v>
          </cell>
          <cell r="F186">
            <v>109621.61</v>
          </cell>
          <cell r="G186">
            <v>1.2</v>
          </cell>
        </row>
        <row r="187">
          <cell r="B187" t="str">
            <v>CAJA METALICA 12x12x5 cm GRIS TEXTURIZADO.</v>
          </cell>
          <cell r="C187" t="str">
            <v>UN</v>
          </cell>
          <cell r="D187">
            <v>6182.5870689655185</v>
          </cell>
          <cell r="E187">
            <v>1174.6915431034486</v>
          </cell>
          <cell r="F187">
            <v>7357.278612068967</v>
          </cell>
          <cell r="G187">
            <v>0.55000000000000004</v>
          </cell>
        </row>
        <row r="188">
          <cell r="B188" t="str">
            <v>CAJA ARRANCADOR 40X30X20 TERCOL CA-40</v>
          </cell>
          <cell r="C188" t="str">
            <v>UN</v>
          </cell>
          <cell r="D188">
            <v>103095.19105199999</v>
          </cell>
          <cell r="E188">
            <v>19588.08629988</v>
          </cell>
          <cell r="F188">
            <v>122683.27735187999</v>
          </cell>
          <cell r="G188">
            <v>5</v>
          </cell>
        </row>
        <row r="189">
          <cell r="B189" t="str">
            <v>CAJA PVC 2''x4"</v>
          </cell>
          <cell r="C189" t="str">
            <v>UN</v>
          </cell>
          <cell r="D189">
            <v>951.16724137931033</v>
          </cell>
          <cell r="E189">
            <v>180.72177586206897</v>
          </cell>
          <cell r="F189">
            <v>1131.8890172413794</v>
          </cell>
          <cell r="G189">
            <v>0.15</v>
          </cell>
        </row>
        <row r="190">
          <cell r="B190" t="str">
            <v>CAJA PVC 4''x4"</v>
          </cell>
          <cell r="C190" t="str">
            <v>UN</v>
          </cell>
          <cell r="D190">
            <v>1141.4006896551725</v>
          </cell>
          <cell r="E190">
            <v>216.86613103448278</v>
          </cell>
          <cell r="F190">
            <v>1358.2668206896553</v>
          </cell>
          <cell r="G190">
            <v>0.25</v>
          </cell>
        </row>
        <row r="191">
          <cell r="B191" t="str">
            <v>TAPAFLUX PVC</v>
          </cell>
          <cell r="C191" t="str">
            <v>UN</v>
          </cell>
          <cell r="D191">
            <v>570.70034482758626</v>
          </cell>
          <cell r="E191">
            <v>108.43306551724139</v>
          </cell>
          <cell r="F191">
            <v>679.13341034482767</v>
          </cell>
          <cell r="G191">
            <v>0.05</v>
          </cell>
        </row>
        <row r="192">
          <cell r="B192" t="str">
            <v>CAJA RAWELT 2x4 2 SALIDAS DE 1"</v>
          </cell>
          <cell r="C192" t="str">
            <v>UN</v>
          </cell>
          <cell r="D192">
            <v>12893.00042912</v>
          </cell>
          <cell r="E192">
            <v>2449.6700815327999</v>
          </cell>
          <cell r="F192">
            <v>15342.670510652801</v>
          </cell>
          <cell r="G192">
            <v>0.15</v>
          </cell>
        </row>
        <row r="193">
          <cell r="B193" t="str">
            <v>CAJA RAWELT 2x4 2 SALIDAS DE 3/4</v>
          </cell>
          <cell r="C193" t="str">
            <v>UN</v>
          </cell>
          <cell r="D193">
            <v>7985.0489913793108</v>
          </cell>
          <cell r="E193">
            <v>1517.1593083620692</v>
          </cell>
          <cell r="F193">
            <v>9502.20829974138</v>
          </cell>
          <cell r="G193">
            <v>0.5</v>
          </cell>
        </row>
        <row r="194">
          <cell r="B194" t="str">
            <v>CAJA RAWELT 2x4 3 SALIDAS DE 1"</v>
          </cell>
          <cell r="C194" t="str">
            <v>UN</v>
          </cell>
          <cell r="D194">
            <v>12893.00042912</v>
          </cell>
          <cell r="E194">
            <v>2449.6700815327999</v>
          </cell>
          <cell r="F194">
            <v>15342.670510652801</v>
          </cell>
          <cell r="G194">
            <v>0.15</v>
          </cell>
        </row>
        <row r="195">
          <cell r="B195" t="str">
            <v>CAJA RAWELT 2x4 3 SALIDAS DE 1/2</v>
          </cell>
          <cell r="C195">
            <v>0</v>
          </cell>
          <cell r="D195">
            <v>10910.1298551</v>
          </cell>
          <cell r="E195">
            <v>2072.9246724690001</v>
          </cell>
          <cell r="F195">
            <v>12983.054527569</v>
          </cell>
          <cell r="G195">
            <v>0.15</v>
          </cell>
        </row>
        <row r="196">
          <cell r="B196" t="str">
            <v>CAJA RAWELT 2x4 3 SALIDAS DE 3/4</v>
          </cell>
          <cell r="C196">
            <v>0</v>
          </cell>
          <cell r="D196">
            <v>12398.1130595</v>
          </cell>
          <cell r="E196">
            <v>2355.6414813050001</v>
          </cell>
          <cell r="F196">
            <v>14753.754540804999</v>
          </cell>
          <cell r="G196">
            <v>0.15</v>
          </cell>
        </row>
        <row r="197">
          <cell r="B197" t="str">
            <v>CAJA RAWELT 2x4 4 SALIDAS DE 1"</v>
          </cell>
          <cell r="C197">
            <v>0</v>
          </cell>
          <cell r="D197">
            <v>12893.00042912</v>
          </cell>
          <cell r="E197">
            <v>2449.6700815327999</v>
          </cell>
          <cell r="F197">
            <v>15342.670510652801</v>
          </cell>
          <cell r="G197">
            <v>0.15</v>
          </cell>
        </row>
        <row r="198">
          <cell r="B198" t="str">
            <v>CAJA RAWELT 2x4 4 SALIDAS DE 1/2</v>
          </cell>
          <cell r="C198">
            <v>0</v>
          </cell>
          <cell r="D198">
            <v>11268.444066600001</v>
          </cell>
          <cell r="E198">
            <v>2141.0043726540002</v>
          </cell>
          <cell r="F198">
            <v>13409.448439254002</v>
          </cell>
          <cell r="G198">
            <v>0.15</v>
          </cell>
        </row>
        <row r="199">
          <cell r="B199" t="str">
            <v>CAJA RAWELT 2x4 4 SALIDAS DE 3/4</v>
          </cell>
          <cell r="C199">
            <v>0</v>
          </cell>
          <cell r="D199">
            <v>11078.35823948</v>
          </cell>
          <cell r="E199">
            <v>2104.8880655011999</v>
          </cell>
          <cell r="F199">
            <v>13183.2463049812</v>
          </cell>
          <cell r="G199">
            <v>0.15</v>
          </cell>
        </row>
        <row r="200">
          <cell r="B200" t="str">
            <v>CAJA RAWELT 4x4 2 SALIDAS DE 1/2</v>
          </cell>
          <cell r="C200">
            <v>0</v>
          </cell>
          <cell r="D200">
            <v>21424.442496240004</v>
          </cell>
          <cell r="E200">
            <v>4070.6440742856007</v>
          </cell>
          <cell r="F200">
            <v>25495.086570525604</v>
          </cell>
          <cell r="G200">
            <v>0.3</v>
          </cell>
        </row>
        <row r="201">
          <cell r="B201" t="str">
            <v>CAJA RAWELT 4x4 3 SALIDAS DE 1/2</v>
          </cell>
          <cell r="C201">
            <v>0</v>
          </cell>
          <cell r="D201">
            <v>21424.442496240004</v>
          </cell>
          <cell r="E201">
            <v>4070.6440742856007</v>
          </cell>
          <cell r="F201">
            <v>25495.086570525604</v>
          </cell>
          <cell r="G201">
            <v>0.3</v>
          </cell>
        </row>
        <row r="202">
          <cell r="B202" t="str">
            <v>CAJA RAWELT 4x4 3 SALIDAS DE 3/4</v>
          </cell>
          <cell r="C202">
            <v>0</v>
          </cell>
          <cell r="D202">
            <v>21870.285780559996</v>
          </cell>
          <cell r="E202">
            <v>4155.354298306399</v>
          </cell>
          <cell r="F202">
            <v>26025.640078866396</v>
          </cell>
          <cell r="G202">
            <v>0.3</v>
          </cell>
        </row>
        <row r="203">
          <cell r="B203" t="str">
            <v>CAJA RAWELT 4x4 4 SALIDAS DE 1/2</v>
          </cell>
          <cell r="C203">
            <v>0</v>
          </cell>
          <cell r="D203">
            <v>21423.714282600002</v>
          </cell>
          <cell r="E203">
            <v>4070.5057136940004</v>
          </cell>
          <cell r="F203">
            <v>25494.219996294003</v>
          </cell>
          <cell r="G203">
            <v>0.3</v>
          </cell>
        </row>
        <row r="204">
          <cell r="B204" t="str">
            <v>CAJA RAWELT 4x4 4 SALIDAS DE 3/4</v>
          </cell>
          <cell r="C204">
            <v>0</v>
          </cell>
          <cell r="D204">
            <v>21870.285780559996</v>
          </cell>
          <cell r="E204">
            <v>4155.354298306399</v>
          </cell>
          <cell r="F204">
            <v>26025.640078866396</v>
          </cell>
          <cell r="G204">
            <v>0.3</v>
          </cell>
        </row>
        <row r="205">
          <cell r="B205" t="str">
            <v>TAPA RAWELT 2X4 LISA</v>
          </cell>
          <cell r="C205" t="str">
            <v>UN</v>
          </cell>
          <cell r="D205">
            <v>3814.2334805555561</v>
          </cell>
          <cell r="E205">
            <v>724.70436130555561</v>
          </cell>
          <cell r="F205">
            <v>4538.9378418611113</v>
          </cell>
          <cell r="G205">
            <v>0.1</v>
          </cell>
        </row>
        <row r="206">
          <cell r="B206" t="str">
            <v>TAPA RAWELT 4X4 LISA</v>
          </cell>
          <cell r="C206" t="str">
            <v>UN</v>
          </cell>
          <cell r="D206">
            <v>5227.6912520000005</v>
          </cell>
          <cell r="E206">
            <v>993.26133788000016</v>
          </cell>
          <cell r="F206">
            <v>6220.9525898800002</v>
          </cell>
          <cell r="G206">
            <v>0.15</v>
          </cell>
        </row>
        <row r="207">
          <cell r="B207" t="str">
            <v>ILUMINACIÓN</v>
          </cell>
          <cell r="C207">
            <v>0</v>
          </cell>
          <cell r="D207">
            <v>0</v>
          </cell>
          <cell r="E207">
            <v>0</v>
          </cell>
          <cell r="F207">
            <v>0</v>
          </cell>
          <cell r="G207">
            <v>0</v>
          </cell>
        </row>
        <row r="208">
          <cell r="B208" t="str">
            <v>Luminaria de emergencia de 11W, 120V de mínimo 600 lumens por 1 hora.</v>
          </cell>
          <cell r="C208">
            <v>0</v>
          </cell>
          <cell r="D208">
            <v>66201.239999999991</v>
          </cell>
          <cell r="E208">
            <v>12578.235599999998</v>
          </cell>
          <cell r="F208">
            <v>78779.475599999991</v>
          </cell>
          <cell r="G208">
            <v>0</v>
          </cell>
        </row>
        <row r="209">
          <cell r="B209" t="str">
            <v>LUM.ANTIH 4X54 CH IMPORT/BTO ELECTR.UNIV/ALP/IP65/PANT ACR CON TUBOS</v>
          </cell>
          <cell r="C209" t="str">
            <v>UN</v>
          </cell>
          <cell r="D209">
            <v>309777.66904000001</v>
          </cell>
          <cell r="E209">
            <v>58857.757117600006</v>
          </cell>
          <cell r="F209">
            <v>368635.42615760001</v>
          </cell>
          <cell r="G209">
            <v>9</v>
          </cell>
        </row>
        <row r="210">
          <cell r="B210" t="str">
            <v>LUM.ANTIH 6X54 CH IMPORT/BTO ELECTR.UNIV/ALP/IP65/PANT ACR CON TUBOS</v>
          </cell>
          <cell r="C210" t="str">
            <v>UN</v>
          </cell>
          <cell r="D210">
            <v>363571.69331</v>
          </cell>
          <cell r="E210">
            <v>69078.621728900005</v>
          </cell>
          <cell r="F210">
            <v>432650.31503890001</v>
          </cell>
          <cell r="G210">
            <v>13</v>
          </cell>
        </row>
        <row r="211">
          <cell r="B211" t="str">
            <v>LUM.ANTIH 2X54 IMPORT/CH ALHAMA/BTO ELECTR.UNIV CON TUBOS</v>
          </cell>
          <cell r="C211" t="str">
            <v>UN</v>
          </cell>
          <cell r="D211">
            <v>95638.914953448286</v>
          </cell>
          <cell r="E211">
            <v>18171.393841155175</v>
          </cell>
          <cell r="F211">
            <v>113810.30879460346</v>
          </cell>
          <cell r="G211">
            <v>5</v>
          </cell>
        </row>
        <row r="212">
          <cell r="B212" t="str">
            <v>LUM.ANTIH 2X28 IMPORT/CH ALHAMA/BTO ELECTR.UNIV CON TUBOS</v>
          </cell>
          <cell r="C212" t="str">
            <v>UN</v>
          </cell>
          <cell r="D212">
            <v>135255.753444</v>
          </cell>
          <cell r="E212">
            <v>25698.593154360002</v>
          </cell>
          <cell r="F212">
            <v>160954.34659835999</v>
          </cell>
          <cell r="G212">
            <v>5</v>
          </cell>
        </row>
        <row r="213">
          <cell r="B213" t="str">
            <v>LUM.ANTIH 2X54 IMPORT/CH ALHAMA/BTO ELECTR.UNIV CON TUBOS BEGUELLI</v>
          </cell>
          <cell r="C213" t="str">
            <v>UN</v>
          </cell>
          <cell r="D213">
            <v>152075.47205344826</v>
          </cell>
          <cell r="E213">
            <v>28894.339690155171</v>
          </cell>
          <cell r="F213">
            <v>180969.81174360344</v>
          </cell>
          <cell r="G213">
            <v>5</v>
          </cell>
        </row>
        <row r="214">
          <cell r="B214" t="str">
            <v>LUM.ANTIH 2X28 IMPORT/CH ALHAMA/BTO ELECTR.UNIV CON TUBOS BEGUELLI</v>
          </cell>
          <cell r="C214" t="str">
            <v>UN</v>
          </cell>
          <cell r="D214">
            <v>152075.47205344826</v>
          </cell>
          <cell r="E214">
            <v>28894.339690155171</v>
          </cell>
          <cell r="F214">
            <v>180969.81174360344</v>
          </cell>
          <cell r="G214">
            <v>5</v>
          </cell>
        </row>
        <row r="215">
          <cell r="B215" t="str">
            <v>LUM.ANTIH 1X14 IMPORT/CH ALHAMA/BTO ELECTR.UNIV CON TUBOS</v>
          </cell>
          <cell r="C215" t="str">
            <v>UN</v>
          </cell>
          <cell r="D215">
            <v>89085.372660344845</v>
          </cell>
          <cell r="E215">
            <v>16926.22080546552</v>
          </cell>
          <cell r="F215">
            <v>106011.59346581037</v>
          </cell>
          <cell r="G215">
            <v>2.5</v>
          </cell>
        </row>
        <row r="216">
          <cell r="B216" t="str">
            <v>LUM.ANTIH 1X28 IMPORT/CH ALHAMA/BTO ELECTR.UNIV CON TUBOS</v>
          </cell>
          <cell r="C216" t="str">
            <v>UN</v>
          </cell>
          <cell r="D216">
            <v>121814.695016</v>
          </cell>
          <cell r="E216">
            <v>23144.792053040001</v>
          </cell>
          <cell r="F216">
            <v>144959.48706904001</v>
          </cell>
          <cell r="G216">
            <v>2.5</v>
          </cell>
        </row>
        <row r="217">
          <cell r="B217" t="str">
            <v>LUM.POCKET 60X60/INC 4X14W/MARCO EXTERI./ACRILICO/OPAL/RETIL CON TUBOS</v>
          </cell>
          <cell r="C217" t="str">
            <v>UN</v>
          </cell>
          <cell r="D217">
            <v>168453.62078275863</v>
          </cell>
          <cell r="E217">
            <v>32006.187948724142</v>
          </cell>
          <cell r="F217">
            <v>200459.80873148277</v>
          </cell>
          <cell r="G217">
            <v>5</v>
          </cell>
        </row>
        <row r="218">
          <cell r="B218" t="str">
            <v>LUM.POCKET 60X60/INC 4X24W/MARCO EXTERI./ACRILICO/OPAL/RETIL CON TUBOS</v>
          </cell>
          <cell r="C218" t="str">
            <v>UN</v>
          </cell>
          <cell r="D218">
            <v>191380.55596896555</v>
          </cell>
          <cell r="E218">
            <v>36362.305634103453</v>
          </cell>
          <cell r="F218">
            <v>227742.861603069</v>
          </cell>
          <cell r="G218">
            <v>5</v>
          </cell>
        </row>
        <row r="219">
          <cell r="B219" t="str">
            <v>LUM.POCKET 30X120/INC 2X28/ACRILICO/OPAL/RETILAP CON TUBOS</v>
          </cell>
          <cell r="C219" t="str">
            <v>UN</v>
          </cell>
          <cell r="D219">
            <v>131086.06453793103</v>
          </cell>
          <cell r="E219">
            <v>24906.352262206896</v>
          </cell>
          <cell r="F219">
            <v>155992.41680013793</v>
          </cell>
          <cell r="G219">
            <v>5</v>
          </cell>
        </row>
        <row r="220">
          <cell r="B220" t="str">
            <v>LUM.POCKET 30X120/INC 2X54/ACRILICO/OPAL/RETILAP CON TUBOS</v>
          </cell>
          <cell r="C220" t="str">
            <v>UN</v>
          </cell>
          <cell r="D220">
            <v>131086.06453793103</v>
          </cell>
          <cell r="E220">
            <v>24906.352262206896</v>
          </cell>
          <cell r="F220">
            <v>155992.41680013793</v>
          </cell>
          <cell r="G220">
            <v>5</v>
          </cell>
        </row>
        <row r="221">
          <cell r="B221" t="str">
            <v>BTO EMERGENCIA BODINE/LP550/T5-T8</v>
          </cell>
          <cell r="C221" t="str">
            <v>UN</v>
          </cell>
          <cell r="D221">
            <v>184827.96484310346</v>
          </cell>
          <cell r="E221">
            <v>35117.313320189656</v>
          </cell>
          <cell r="F221">
            <v>219945.27816329311</v>
          </cell>
          <cell r="G221">
            <v>1.2</v>
          </cell>
        </row>
        <row r="222">
          <cell r="B222" t="str">
            <v>HERRAJES</v>
          </cell>
          <cell r="C222">
            <v>0</v>
          </cell>
          <cell r="D222">
            <v>0</v>
          </cell>
          <cell r="E222">
            <v>0</v>
          </cell>
          <cell r="F222">
            <v>0</v>
          </cell>
          <cell r="G222">
            <v>0</v>
          </cell>
        </row>
        <row r="223">
          <cell r="B223" t="str">
            <v>ESPARRAGO ROSCADA DE 3/8" GALV CALIENTE</v>
          </cell>
          <cell r="C223" t="str">
            <v>ML</v>
          </cell>
          <cell r="D223">
            <v>3233.9686206896554</v>
          </cell>
          <cell r="E223">
            <v>614.45403793103458</v>
          </cell>
          <cell r="F223">
            <v>3848.4226586206901</v>
          </cell>
          <cell r="G223">
            <v>0.8</v>
          </cell>
        </row>
        <row r="224">
          <cell r="B224" t="str">
            <v>ARANDELA 3/8''</v>
          </cell>
          <cell r="C224" t="str">
            <v>UN</v>
          </cell>
          <cell r="D224">
            <v>136.96808275862071</v>
          </cell>
          <cell r="E224">
            <v>26.023935724137935</v>
          </cell>
          <cell r="F224">
            <v>162.99201848275865</v>
          </cell>
          <cell r="G224">
            <v>0.01</v>
          </cell>
        </row>
        <row r="225">
          <cell r="B225" t="str">
            <v>TUERCA HEXAGONAL 3/8''</v>
          </cell>
          <cell r="C225" t="str">
            <v>UN</v>
          </cell>
          <cell r="D225">
            <v>136.96808275862071</v>
          </cell>
          <cell r="E225">
            <v>26.023935724137935</v>
          </cell>
          <cell r="F225">
            <v>162.99201848275865</v>
          </cell>
          <cell r="G225">
            <v>0.01</v>
          </cell>
        </row>
        <row r="226">
          <cell r="B226" t="str">
            <v>RL 3/8''</v>
          </cell>
          <cell r="C226" t="str">
            <v>UN</v>
          </cell>
          <cell r="D226">
            <v>919.77872241379305</v>
          </cell>
          <cell r="E226">
            <v>174.75795725862068</v>
          </cell>
          <cell r="F226">
            <v>1094.5366796724138</v>
          </cell>
          <cell r="G226">
            <v>0.03</v>
          </cell>
        </row>
        <row r="227">
          <cell r="B227" t="str">
            <v>Chazos y/o RL metálicos 3/8"</v>
          </cell>
          <cell r="C227" t="str">
            <v>UN</v>
          </cell>
          <cell r="D227">
            <v>601.13769655172428</v>
          </cell>
          <cell r="E227">
            <v>114.21616234482761</v>
          </cell>
          <cell r="F227">
            <v>715.35385889655186</v>
          </cell>
          <cell r="G227">
            <v>0.1</v>
          </cell>
        </row>
        <row r="228">
          <cell r="B228" t="str">
            <v>Esparrago 3/8'' Galvanizado en Caliente</v>
          </cell>
          <cell r="C228" t="str">
            <v>ML</v>
          </cell>
          <cell r="D228">
            <v>3766.6222758620693</v>
          </cell>
          <cell r="E228">
            <v>715.65823241379314</v>
          </cell>
          <cell r="F228">
            <v>4482.2805082758623</v>
          </cell>
          <cell r="G228">
            <v>1</v>
          </cell>
        </row>
        <row r="229">
          <cell r="B229" t="str">
            <v>Tuerca 3/8'' Hexagonal Galvanizada en Caliente</v>
          </cell>
          <cell r="C229" t="str">
            <v>UN</v>
          </cell>
          <cell r="D229">
            <v>150.28442413793107</v>
          </cell>
          <cell r="E229">
            <v>28.554040586206902</v>
          </cell>
          <cell r="F229">
            <v>178.83846472413796</v>
          </cell>
          <cell r="G229">
            <v>0.05</v>
          </cell>
        </row>
        <row r="230">
          <cell r="B230" t="str">
            <v>Arandela 3/8'' Galvanizada en Caliente</v>
          </cell>
          <cell r="C230" t="str">
            <v>UN</v>
          </cell>
          <cell r="D230">
            <v>151.23559137931034</v>
          </cell>
          <cell r="E230">
            <v>28.734762362068963</v>
          </cell>
          <cell r="F230">
            <v>179.97035374137931</v>
          </cell>
          <cell r="G230">
            <v>0.05</v>
          </cell>
        </row>
        <row r="231">
          <cell r="B231" t="str">
            <v>ARANDELA CE30mm EZ   CM558041+TUERCA</v>
          </cell>
          <cell r="C231" t="str">
            <v>Un</v>
          </cell>
          <cell r="D231">
            <v>856.05051724137934</v>
          </cell>
          <cell r="E231">
            <v>162.64959827586208</v>
          </cell>
          <cell r="F231">
            <v>1018.7001155172414</v>
          </cell>
          <cell r="G231">
            <v>2.8000000000000001E-2</v>
          </cell>
        </row>
        <row r="232">
          <cell r="B232" t="str">
            <v>CLIP FASLOCK S DC   CM558347</v>
          </cell>
          <cell r="C232" t="str">
            <v>UN</v>
          </cell>
          <cell r="D232">
            <v>2667.1680615517243</v>
          </cell>
          <cell r="E232">
            <v>506.76193169482764</v>
          </cell>
          <cell r="F232">
            <v>3173.9299932465519</v>
          </cell>
          <cell r="G232">
            <v>1.2E-2</v>
          </cell>
        </row>
        <row r="233">
          <cell r="B233" t="str">
            <v>CLIP FASLOCK S GS   CM558340</v>
          </cell>
          <cell r="C233" t="str">
            <v>UN</v>
          </cell>
          <cell r="D233">
            <v>2103.3161208620691</v>
          </cell>
          <cell r="E233">
            <v>399.63006296379314</v>
          </cell>
          <cell r="F233">
            <v>2502.9461838258621</v>
          </cell>
          <cell r="G233">
            <v>1.2E-2</v>
          </cell>
        </row>
        <row r="234">
          <cell r="B234" t="str">
            <v>PERFIL FIJACION RCSN 3m GC  CM013033</v>
          </cell>
          <cell r="C234">
            <v>0</v>
          </cell>
          <cell r="D234">
            <v>85416.149910000007</v>
          </cell>
          <cell r="E234">
            <v>16229.068482900002</v>
          </cell>
          <cell r="F234">
            <v>101645.21839290002</v>
          </cell>
          <cell r="G234">
            <v>0</v>
          </cell>
        </row>
        <row r="235">
          <cell r="B235" t="str">
            <v>PERFIL FIJACION RCSN 3m GS  CM013030</v>
          </cell>
          <cell r="C235">
            <v>0</v>
          </cell>
          <cell r="D235">
            <v>77025.142739999996</v>
          </cell>
          <cell r="E235">
            <v>14634.7771206</v>
          </cell>
          <cell r="F235">
            <v>91659.919860599999</v>
          </cell>
          <cell r="G235">
            <v>0</v>
          </cell>
        </row>
        <row r="236">
          <cell r="B236" t="str">
            <v>ESPACIADOR E12100AG 1/2x100</v>
          </cell>
          <cell r="C236">
            <v>0</v>
          </cell>
          <cell r="D236">
            <v>12180.586818399999</v>
          </cell>
          <cell r="E236">
            <v>2314.3114954959997</v>
          </cell>
          <cell r="F236">
            <v>14494.898313895999</v>
          </cell>
          <cell r="G236">
            <v>0</v>
          </cell>
        </row>
        <row r="237">
          <cell r="B237" t="str">
            <v>ESPACIADOR E38100AG 3/8x100</v>
          </cell>
          <cell r="C237">
            <v>0</v>
          </cell>
          <cell r="D237">
            <v>7112.9922317999999</v>
          </cell>
          <cell r="E237">
            <v>1351.4685240419999</v>
          </cell>
          <cell r="F237">
            <v>8464.4607558419993</v>
          </cell>
          <cell r="G237">
            <v>0</v>
          </cell>
        </row>
        <row r="238">
          <cell r="B238" t="str">
            <v xml:space="preserve">Grapas universales ref 390051 </v>
          </cell>
          <cell r="C238">
            <v>0</v>
          </cell>
          <cell r="D238">
            <v>12136.893999999998</v>
          </cell>
          <cell r="E238">
            <v>2306.0098599999997</v>
          </cell>
          <cell r="F238">
            <v>14442.903859999999</v>
          </cell>
          <cell r="G238">
            <v>0</v>
          </cell>
        </row>
        <row r="239">
          <cell r="B239" t="str">
            <v>APARATOS Y ACCESORIOS</v>
          </cell>
          <cell r="C239">
            <v>0</v>
          </cell>
          <cell r="D239">
            <v>0</v>
          </cell>
          <cell r="E239">
            <v>0</v>
          </cell>
          <cell r="F239">
            <v>0</v>
          </cell>
          <cell r="G239">
            <v>0</v>
          </cell>
        </row>
        <row r="240">
          <cell r="B240" t="str">
            <v xml:space="preserve">LV-1451-W SUICHE SENCILLO 15A BLANCO </v>
          </cell>
          <cell r="C240" t="str">
            <v>UN</v>
          </cell>
          <cell r="D240">
            <v>4766.4892799999998</v>
          </cell>
          <cell r="E240">
            <v>905.63296319999995</v>
          </cell>
          <cell r="F240">
            <v>5672.1222431999995</v>
          </cell>
          <cell r="G240">
            <v>0.25</v>
          </cell>
        </row>
        <row r="241">
          <cell r="B241" t="str">
            <v>LV-1453-W SUICHE SENCILLO CONMUTABLE 15A BLANCO</v>
          </cell>
          <cell r="C241" t="str">
            <v>UN</v>
          </cell>
          <cell r="D241">
            <v>7083.5326800000003</v>
          </cell>
          <cell r="E241">
            <v>1345.8712092000001</v>
          </cell>
          <cell r="F241">
            <v>8429.4038892000008</v>
          </cell>
          <cell r="G241">
            <v>0.25</v>
          </cell>
        </row>
        <row r="242">
          <cell r="B242" t="str">
            <v>LV-5224-W SUICHE DOBLE 15A BLANCO</v>
          </cell>
          <cell r="C242" t="str">
            <v>UN</v>
          </cell>
          <cell r="D242">
            <v>14696.675279999999</v>
          </cell>
          <cell r="E242">
            <v>2792.3683031999999</v>
          </cell>
          <cell r="F242">
            <v>17489.0435832</v>
          </cell>
          <cell r="G242">
            <v>0.3</v>
          </cell>
        </row>
        <row r="243">
          <cell r="B243" t="str">
            <v>INTERRUPTOR TRIPLE (1755-W) CON TAPA</v>
          </cell>
          <cell r="C243" t="str">
            <v>UN</v>
          </cell>
          <cell r="D243">
            <v>28863.74064</v>
          </cell>
          <cell r="E243">
            <v>5484.1107216</v>
          </cell>
          <cell r="F243">
            <v>34347.851361599998</v>
          </cell>
          <cell r="G243">
            <v>0.3</v>
          </cell>
        </row>
        <row r="244">
          <cell r="B244" t="str">
            <v xml:space="preserve">INTERRUPTOR TRIPLE CONMUTABLE </v>
          </cell>
          <cell r="C244" t="str">
            <v>UN</v>
          </cell>
          <cell r="D244">
            <v>46711.594944000004</v>
          </cell>
          <cell r="E244">
            <v>8875.2030393600016</v>
          </cell>
          <cell r="F244">
            <v>55586.797983360004</v>
          </cell>
          <cell r="G244">
            <v>0.3</v>
          </cell>
        </row>
        <row r="245">
          <cell r="B245" t="str">
            <v>LV-5262-OIG     TOMA DOBLE  T/AIS 15A NARANJA</v>
          </cell>
          <cell r="C245" t="str">
            <v>UN</v>
          </cell>
          <cell r="D245">
            <v>16153.102560000001</v>
          </cell>
          <cell r="E245">
            <v>3069.0894864000002</v>
          </cell>
          <cell r="F245">
            <v>19222.1920464</v>
          </cell>
          <cell r="G245">
            <v>0.3</v>
          </cell>
        </row>
        <row r="246">
          <cell r="B246" t="str">
            <v>LV-8300-OIG     TOMA DOBLE  T/AIS 20A NARANJA</v>
          </cell>
          <cell r="C246" t="str">
            <v>UN</v>
          </cell>
          <cell r="D246">
            <v>31511.790240000002</v>
          </cell>
          <cell r="E246">
            <v>5987.2401456000007</v>
          </cell>
          <cell r="F246">
            <v>37499.030385600003</v>
          </cell>
          <cell r="G246">
            <v>0.3</v>
          </cell>
        </row>
        <row r="247">
          <cell r="B247" t="str">
            <v>LV-5320-W      TOMA DOBLE 15A BLANCO C/PLACA</v>
          </cell>
          <cell r="C247" t="str">
            <v>UN</v>
          </cell>
          <cell r="D247">
            <v>3641.0681999999997</v>
          </cell>
          <cell r="E247">
            <v>691.80295799999999</v>
          </cell>
          <cell r="F247">
            <v>4332.8711579999999</v>
          </cell>
          <cell r="G247">
            <v>0.3</v>
          </cell>
        </row>
        <row r="248">
          <cell r="B248" t="str">
            <v xml:space="preserve">CR20-W Toma doble, polo a tierra, 20A,125V. blanco. Nema 5-20R </v>
          </cell>
          <cell r="C248" t="str">
            <v>un</v>
          </cell>
          <cell r="D248">
            <v>7613.1425999999992</v>
          </cell>
          <cell r="E248">
            <v>1446.4970939999998</v>
          </cell>
          <cell r="F248">
            <v>9059.6396939999995</v>
          </cell>
          <cell r="G248">
            <v>1.3</v>
          </cell>
        </row>
        <row r="249">
          <cell r="B249" t="str">
            <v>LV-GFNT1-W TOMA DOBLE GFCI 15A 125V NEMA 5-15 CON TAPA.</v>
          </cell>
          <cell r="C249" t="str">
            <v>UN</v>
          </cell>
          <cell r="D249">
            <v>45016.843199999996</v>
          </cell>
          <cell r="E249">
            <v>8553.2002079999984</v>
          </cell>
          <cell r="F249">
            <v>53570.043407999998</v>
          </cell>
          <cell r="G249">
            <v>0.3</v>
          </cell>
        </row>
        <row r="250">
          <cell r="B250" t="str">
            <v>LV-GFNT2-W TOMA DOBLE GFCI 20A 125V NEMA 5-20R CON TAPA.</v>
          </cell>
          <cell r="C250" t="str">
            <v>UN</v>
          </cell>
          <cell r="D250">
            <v>66135.038759999996</v>
          </cell>
          <cell r="E250">
            <v>12565.6573644</v>
          </cell>
          <cell r="F250">
            <v>78700.696124399998</v>
          </cell>
          <cell r="G250">
            <v>0.3</v>
          </cell>
        </row>
        <row r="251">
          <cell r="B251" t="str">
            <v>LV-80703-IG  PLACA DOBLE NARANJA</v>
          </cell>
          <cell r="C251" t="str">
            <v>UN</v>
          </cell>
          <cell r="D251">
            <v>4965.0929999999998</v>
          </cell>
          <cell r="E251">
            <v>943.36766999999998</v>
          </cell>
          <cell r="F251">
            <v>5908.4606699999995</v>
          </cell>
          <cell r="G251">
            <v>0.05</v>
          </cell>
        </row>
        <row r="252">
          <cell r="B252" t="str">
            <v>LV-88003-W  TAPA TOMA BLANCA</v>
          </cell>
          <cell r="C252" t="str">
            <v>UN</v>
          </cell>
          <cell r="D252">
            <v>1390.22604</v>
          </cell>
          <cell r="E252">
            <v>264.14294760000001</v>
          </cell>
          <cell r="F252">
            <v>1654.3689876000001</v>
          </cell>
          <cell r="G252">
            <v>0.05</v>
          </cell>
        </row>
        <row r="253">
          <cell r="B253" t="str">
            <v>TAPA PARA INTERRUPTOR LEVITON</v>
          </cell>
          <cell r="C253" t="str">
            <v>UN</v>
          </cell>
          <cell r="D253">
            <v>1390.22604</v>
          </cell>
          <cell r="E253">
            <v>264.14294760000001</v>
          </cell>
          <cell r="F253">
            <v>1654.3689876000001</v>
          </cell>
          <cell r="G253">
            <v>0.05</v>
          </cell>
        </row>
        <row r="254">
          <cell r="B254" t="str">
            <v>TAPA PARA INTERRUPTOR TRIPLE (80401-W)</v>
          </cell>
          <cell r="C254" t="str">
            <v>UN</v>
          </cell>
          <cell r="D254">
            <v>1588.8297600000001</v>
          </cell>
          <cell r="E254">
            <v>301.87765440000004</v>
          </cell>
          <cell r="F254">
            <v>1890.7074144000001</v>
          </cell>
          <cell r="G254">
            <v>0.05</v>
          </cell>
        </row>
        <row r="255">
          <cell r="B255" t="str">
            <v>LV-2320 TOMA 20 AMP, 250V, 2 POLOS +TIERRA, 3 HILOS NEMA 6-20R de incrustar</v>
          </cell>
          <cell r="C255" t="str">
            <v>UN</v>
          </cell>
          <cell r="D255">
            <v>32769.613799999999</v>
          </cell>
          <cell r="E255">
            <v>6226.2266220000001</v>
          </cell>
          <cell r="F255">
            <v>38995.840422000001</v>
          </cell>
          <cell r="G255">
            <v>0.3</v>
          </cell>
        </row>
        <row r="256">
          <cell r="B256" t="str">
            <v>LV-2321 Clavija 20 AMP, 250V, 2 POLOS +TIERRA, 3 HILOS NEMA 6-20P de incrustar</v>
          </cell>
          <cell r="C256" t="str">
            <v>un</v>
          </cell>
          <cell r="D256">
            <v>35417.663399999998</v>
          </cell>
          <cell r="E256">
            <v>6729.3560459999999</v>
          </cell>
          <cell r="F256">
            <v>42147.019445999998</v>
          </cell>
          <cell r="G256">
            <v>0.3</v>
          </cell>
        </row>
        <row r="257">
          <cell r="B257" t="str">
            <v>LV-2620 TOMA 30 AMP, 250V, 2 POLOS +TIERRA, 3 HILOS NEMA 6-30R de incrustar</v>
          </cell>
          <cell r="C257" t="str">
            <v>un</v>
          </cell>
          <cell r="D257">
            <v>38131.914239999998</v>
          </cell>
          <cell r="E257">
            <v>7245.0637055999996</v>
          </cell>
          <cell r="F257">
            <v>45376.977945599996</v>
          </cell>
          <cell r="G257">
            <v>0.3</v>
          </cell>
        </row>
        <row r="258">
          <cell r="B258" t="str">
            <v>LV-2621 Clavija 30 AMP, 250V, 2 POLOS +TIERRA, 3 HILOS NEMA 6-30P de incrustar</v>
          </cell>
          <cell r="C258" t="str">
            <v>un</v>
          </cell>
          <cell r="D258">
            <v>37138.895639999995</v>
          </cell>
          <cell r="E258">
            <v>7056.3901715999991</v>
          </cell>
          <cell r="F258">
            <v>44195.285811599992</v>
          </cell>
          <cell r="G258">
            <v>0.3</v>
          </cell>
        </row>
        <row r="259">
          <cell r="B259" t="str">
            <v>LV-2410 TOMA 20 AMP, 125/250V, 3 POLOS +TIERRA, 4 HILOS NEMA 14-20R de incrustar</v>
          </cell>
          <cell r="C259" t="str">
            <v>un</v>
          </cell>
          <cell r="D259">
            <v>32769.613799999999</v>
          </cell>
          <cell r="E259">
            <v>6226.2266220000001</v>
          </cell>
          <cell r="F259">
            <v>38995.840422000001</v>
          </cell>
          <cell r="G259">
            <v>0.4</v>
          </cell>
        </row>
        <row r="260">
          <cell r="B260" t="str">
            <v>LV-2411 Clavija 20 AMP, 125/250V, 3 POLOS +TIERRA, 4 HILOS NEMA 14-20P de incrustar</v>
          </cell>
          <cell r="C260" t="str">
            <v>un</v>
          </cell>
          <cell r="D260">
            <v>31445.588999999996</v>
          </cell>
          <cell r="E260">
            <v>5974.6619099999998</v>
          </cell>
          <cell r="F260">
            <v>37420.250909999995</v>
          </cell>
          <cell r="G260">
            <v>0.4</v>
          </cell>
        </row>
        <row r="261">
          <cell r="B261" t="str">
            <v>LV-2710 TOMA 30 AMP, 125/250V, 3 POLOS +TIERRA, 4 HILOS NEMA 14-30R de incrustar</v>
          </cell>
          <cell r="C261" t="str">
            <v>un</v>
          </cell>
          <cell r="D261">
            <v>33299.223720000002</v>
          </cell>
          <cell r="E261">
            <v>6326.8525068000008</v>
          </cell>
          <cell r="F261">
            <v>39626.076226800003</v>
          </cell>
          <cell r="G261">
            <v>0.5</v>
          </cell>
        </row>
        <row r="262">
          <cell r="B262" t="str">
            <v>LV-2711 Clavija 30 AMP, 125/250V, 3 POLOS +TIERRA, 4 HILOS NEMA 14-30P de incrustar</v>
          </cell>
          <cell r="C262" t="str">
            <v>un</v>
          </cell>
          <cell r="D262">
            <v>35020.455959999999</v>
          </cell>
          <cell r="E262">
            <v>6653.8866324000001</v>
          </cell>
          <cell r="F262">
            <v>41674.342592399997</v>
          </cell>
          <cell r="G262">
            <v>0.5</v>
          </cell>
        </row>
        <row r="263">
          <cell r="B263" t="str">
            <v>LV-4980-GY Tapa termoplástica tipo intemperie para tomas de incrustar locking de 20 y 30 A</v>
          </cell>
          <cell r="C263" t="str">
            <v>un</v>
          </cell>
          <cell r="D263">
            <v>17675.731080000001</v>
          </cell>
          <cell r="E263">
            <v>3358.3889052000004</v>
          </cell>
          <cell r="F263">
            <v>21034.119985200003</v>
          </cell>
          <cell r="G263">
            <v>0.2</v>
          </cell>
        </row>
        <row r="264">
          <cell r="B264" t="str">
            <v xml:space="preserve">Clavija Industrial 220 V, 16A, 9h, IP44, 3 P + T </v>
          </cell>
          <cell r="C264" t="str">
            <v>un</v>
          </cell>
          <cell r="D264">
            <v>12000</v>
          </cell>
          <cell r="E264">
            <v>2280</v>
          </cell>
          <cell r="F264">
            <v>14280</v>
          </cell>
          <cell r="G264">
            <v>0.2</v>
          </cell>
        </row>
        <row r="265">
          <cell r="B265" t="str">
            <v>Toma Industrial de sobreponer  220 V, 16A, 9h, IP44, 3 P + T -60 hz</v>
          </cell>
          <cell r="C265" t="str">
            <v>un</v>
          </cell>
          <cell r="D265">
            <v>15000</v>
          </cell>
          <cell r="E265">
            <v>2850</v>
          </cell>
          <cell r="F265">
            <v>17850</v>
          </cell>
          <cell r="G265">
            <v>0.2</v>
          </cell>
        </row>
        <row r="266">
          <cell r="B266" t="str">
            <v>INTERRUPTORES AUITOMÁTICOS, CONTROL INDUSTRIAL</v>
          </cell>
          <cell r="C266">
            <v>0</v>
          </cell>
          <cell r="D266">
            <v>0</v>
          </cell>
          <cell r="E266">
            <v>0</v>
          </cell>
          <cell r="F266">
            <v>0</v>
          </cell>
          <cell r="G266">
            <v>0</v>
          </cell>
        </row>
        <row r="267">
          <cell r="B267" t="str">
            <v>BREAKER 3X100A  220 V,  25 KA INDUSTRIAL ABB, SIEMENS, EATON O MERLIN GERIN</v>
          </cell>
          <cell r="C267" t="str">
            <v>UN</v>
          </cell>
          <cell r="D267">
            <v>187879.30935344828</v>
          </cell>
          <cell r="E267">
            <v>35697.068777155175</v>
          </cell>
          <cell r="F267">
            <v>223576.37813060347</v>
          </cell>
          <cell r="G267">
            <v>1.5</v>
          </cell>
        </row>
        <row r="268">
          <cell r="B268" t="str">
            <v>BREAKER 3X125A  220 V, 50 KA INDUSTRIAL ABB, SIEMENS, EATON O MERLIN GERIN</v>
          </cell>
          <cell r="C268" t="str">
            <v>UN</v>
          </cell>
          <cell r="D268">
            <v>403429.97609310347</v>
          </cell>
          <cell r="E268">
            <v>76651.695457689653</v>
          </cell>
          <cell r="F268">
            <v>480081.67155079311</v>
          </cell>
          <cell r="G268">
            <v>2</v>
          </cell>
        </row>
        <row r="269">
          <cell r="B269" t="str">
            <v>BREAKER 3X150A  220 V,  50 KA INDUSTRIAL ABB, SIEMENS, EATON O MERLIN GERIN</v>
          </cell>
          <cell r="C269" t="str">
            <v>UN</v>
          </cell>
          <cell r="D269">
            <v>403429.97609310347</v>
          </cell>
          <cell r="E269">
            <v>76651.695457689653</v>
          </cell>
          <cell r="F269">
            <v>480081.67155079311</v>
          </cell>
          <cell r="G269">
            <v>2</v>
          </cell>
        </row>
        <row r="270">
          <cell r="B270" t="str">
            <v>BREAKER 3X160A  220 V,  50 KA INDUSTRIAL ABB, SIEMENS, EATON O MERLIN GERIN</v>
          </cell>
          <cell r="C270" t="str">
            <v>UN</v>
          </cell>
          <cell r="D270">
            <v>403429.97609310347</v>
          </cell>
          <cell r="E270">
            <v>76651.695457689653</v>
          </cell>
          <cell r="F270">
            <v>480081.67155079311</v>
          </cell>
          <cell r="G270">
            <v>2</v>
          </cell>
        </row>
        <row r="271">
          <cell r="B271" t="str">
            <v>BREAKER 3X175A  220 V,  50 KA INDUSTRIAL ABB, SIEMENS, EATON O MERLIN GERIN</v>
          </cell>
          <cell r="C271" t="str">
            <v>UN</v>
          </cell>
          <cell r="D271">
            <v>403429.97609310347</v>
          </cell>
          <cell r="E271">
            <v>76651.695457689653</v>
          </cell>
          <cell r="F271">
            <v>480081.67155079311</v>
          </cell>
          <cell r="G271">
            <v>2</v>
          </cell>
        </row>
        <row r="272">
          <cell r="B272" t="str">
            <v>BREAKER 3X200A  220 V, 50 KA INDUSTRIAL ABB, SIEMENS, EATON O MERLIN GERIN</v>
          </cell>
          <cell r="C272" t="str">
            <v>UN</v>
          </cell>
          <cell r="D272">
            <v>403429.97609310347</v>
          </cell>
          <cell r="E272">
            <v>76651.695457689653</v>
          </cell>
          <cell r="F272">
            <v>480081.67155079311</v>
          </cell>
          <cell r="G272">
            <v>2</v>
          </cell>
        </row>
        <row r="273">
          <cell r="B273" t="str">
            <v>BREAKER 3X15A 220 V, 25 KA INDUSTRIAL ABB, SIEMENS, EATON O MERLIN GERIN</v>
          </cell>
          <cell r="C273" t="str">
            <v>UN</v>
          </cell>
          <cell r="D273">
            <v>146371.32210689655</v>
          </cell>
          <cell r="E273">
            <v>27810.551200310343</v>
          </cell>
          <cell r="F273">
            <v>174181.8733072069</v>
          </cell>
          <cell r="G273">
            <v>1.2</v>
          </cell>
        </row>
        <row r="274">
          <cell r="B274" t="str">
            <v>BREAKER 3X20A 220 V, 25 KA INDUSTRIAL ABB, SIEMENS, EATON O MERLIN GERIN</v>
          </cell>
          <cell r="C274" t="str">
            <v>UN</v>
          </cell>
          <cell r="D274">
            <v>146371.32210689655</v>
          </cell>
          <cell r="E274">
            <v>27810.551200310343</v>
          </cell>
          <cell r="F274">
            <v>174181.8733072069</v>
          </cell>
          <cell r="G274">
            <v>1.2</v>
          </cell>
        </row>
        <row r="275">
          <cell r="B275" t="str">
            <v>BREAKER 3X225A  220 V, 50 KA INDUSTRIAL ABB, SIEMENS, EATON O MERLIN GERIN</v>
          </cell>
          <cell r="C275" t="str">
            <v>UN</v>
          </cell>
          <cell r="D275">
            <v>403429.97609310347</v>
          </cell>
          <cell r="E275">
            <v>76651.695457689653</v>
          </cell>
          <cell r="F275">
            <v>480081.67155079311</v>
          </cell>
          <cell r="G275">
            <v>2</v>
          </cell>
        </row>
        <row r="276">
          <cell r="B276" t="str">
            <v>BREAKER 3X250A  220 V, 50 KA INDUSTRIAL ABB, SIEMENS, EATON O MERLIN GERIN</v>
          </cell>
          <cell r="C276" t="str">
            <v>UN</v>
          </cell>
          <cell r="D276">
            <v>504652.24275344831</v>
          </cell>
          <cell r="E276">
            <v>95883.926123155179</v>
          </cell>
          <cell r="F276">
            <v>600536.16887660348</v>
          </cell>
          <cell r="G276">
            <v>2.2999999999999998</v>
          </cell>
        </row>
        <row r="277">
          <cell r="B277" t="str">
            <v>BREAKER 3X300A  220 V,  85 KA INDUSTRIAL ABB, SIEMENS, EATON O MERLIN GERIN</v>
          </cell>
          <cell r="C277" t="str">
            <v>UN</v>
          </cell>
          <cell r="D277">
            <v>668500.31175344833</v>
          </cell>
          <cell r="E277">
            <v>127015.05923315519</v>
          </cell>
          <cell r="F277">
            <v>795515.37098660355</v>
          </cell>
          <cell r="G277">
            <v>2.5</v>
          </cell>
        </row>
        <row r="278">
          <cell r="B278" t="str">
            <v>BREAKER 3X30A   220 V, 25 KA INDUSTRIAL ABB, SIEMENS, EATON O MERLIN GERIN</v>
          </cell>
          <cell r="C278" t="str">
            <v>UN</v>
          </cell>
          <cell r="D278">
            <v>146371.32210689655</v>
          </cell>
          <cell r="E278">
            <v>27810.551200310343</v>
          </cell>
          <cell r="F278">
            <v>174181.8733072069</v>
          </cell>
          <cell r="G278">
            <v>1.2</v>
          </cell>
        </row>
        <row r="279">
          <cell r="B279" t="str">
            <v>BREAKER 3X350A  220 V, 85 KA INDUSTRIAL ABB, SIEMENS, EATON O MERLIN GERIN</v>
          </cell>
          <cell r="C279" t="str">
            <v>UN</v>
          </cell>
          <cell r="D279">
            <v>668500.31175344833</v>
          </cell>
          <cell r="E279">
            <v>127015.05923315519</v>
          </cell>
          <cell r="F279">
            <v>795515.37098660355</v>
          </cell>
          <cell r="G279">
            <v>2.5</v>
          </cell>
        </row>
        <row r="280">
          <cell r="B280" t="str">
            <v>BREAKER 3X400A  220 V, 85 KA INDUSTRIAL ABB, SIEMENS, EATON O MERLIN GERIN</v>
          </cell>
          <cell r="C280" t="str">
            <v>UN</v>
          </cell>
          <cell r="D280">
            <v>668500.31175344833</v>
          </cell>
          <cell r="E280">
            <v>127015.05923315519</v>
          </cell>
          <cell r="F280">
            <v>795515.37098660355</v>
          </cell>
          <cell r="G280">
            <v>2.5</v>
          </cell>
        </row>
        <row r="281">
          <cell r="B281" t="str">
            <v>BREAKER 3X40A  220 V, 25 KA INDUSTRIAL ABB, SIEMENS, EATON O MERLIN GERIN</v>
          </cell>
          <cell r="C281" t="str">
            <v>UN</v>
          </cell>
          <cell r="D281">
            <v>146371.32210689655</v>
          </cell>
          <cell r="E281">
            <v>27810.551200310343</v>
          </cell>
          <cell r="F281">
            <v>174181.8733072069</v>
          </cell>
          <cell r="G281">
            <v>1.2</v>
          </cell>
        </row>
        <row r="282">
          <cell r="B282" t="str">
            <v>BREAKER 3X500A  220 V, 85 KA INDUSTRIAL ABB, SIEMENS, EATON O MERLIN GERIN</v>
          </cell>
          <cell r="C282" t="str">
            <v>UN</v>
          </cell>
          <cell r="D282">
            <v>1893355.4640000002</v>
          </cell>
          <cell r="E282">
            <v>359737.53816000005</v>
          </cell>
          <cell r="F282">
            <v>2253093.0021600001</v>
          </cell>
          <cell r="G282">
            <v>3</v>
          </cell>
        </row>
        <row r="283">
          <cell r="B283" t="str">
            <v>BREAKER 3X50A  220 V, 25 KA INDUSTRIAL ABB, SIEMENS, EATON O MERLIN GERIN</v>
          </cell>
          <cell r="C283" t="str">
            <v>UN</v>
          </cell>
          <cell r="D283">
            <v>146371.32210689655</v>
          </cell>
          <cell r="E283">
            <v>27810.551200310343</v>
          </cell>
          <cell r="F283">
            <v>174181.8733072069</v>
          </cell>
          <cell r="G283">
            <v>1.2</v>
          </cell>
        </row>
        <row r="284">
          <cell r="B284" t="str">
            <v>BREAKER 3X60A 220 V,  25 KA INDUSTRIAL ABB, SIEMENS, EATON O MERLIN GERIN</v>
          </cell>
          <cell r="C284" t="str">
            <v>UN</v>
          </cell>
          <cell r="D284">
            <v>146371.32210689655</v>
          </cell>
          <cell r="E284">
            <v>27810.551200310343</v>
          </cell>
          <cell r="F284">
            <v>174181.8733072069</v>
          </cell>
          <cell r="G284">
            <v>1.2</v>
          </cell>
        </row>
        <row r="285">
          <cell r="B285" t="str">
            <v>BREAKER 3X630A  220 V, 85 KA INDUSTRIAL ABB, SIEMENS, EATON O MERLIN GERIN</v>
          </cell>
          <cell r="C285" t="str">
            <v>UN</v>
          </cell>
          <cell r="D285">
            <v>1893355.4640000002</v>
          </cell>
          <cell r="E285">
            <v>359737.53816000005</v>
          </cell>
          <cell r="F285">
            <v>2253093.0021600001</v>
          </cell>
          <cell r="G285">
            <v>3</v>
          </cell>
        </row>
        <row r="286">
          <cell r="B286" t="str">
            <v>BREAKER 3X70A  220 V, 25 KA INDUSTRIAL ABB, SIEMENS, EATON O MERLIN GERIN</v>
          </cell>
          <cell r="C286" t="str">
            <v>UN</v>
          </cell>
          <cell r="D286">
            <v>187879.30935344828</v>
          </cell>
          <cell r="E286">
            <v>35697.068777155175</v>
          </cell>
          <cell r="F286">
            <v>223576.37813060347</v>
          </cell>
          <cell r="G286">
            <v>1.5</v>
          </cell>
        </row>
        <row r="287">
          <cell r="B287" t="str">
            <v>BREAKER 3X80A  220 V, 25 KA INDUSTRIAL ABB, SIEMENS, EATON O MERLIN GERIN</v>
          </cell>
          <cell r="C287" t="str">
            <v>UN</v>
          </cell>
          <cell r="D287">
            <v>187879.30935344828</v>
          </cell>
          <cell r="E287">
            <v>35697.068777155175</v>
          </cell>
          <cell r="F287">
            <v>223576.37813060347</v>
          </cell>
          <cell r="G287">
            <v>1.5</v>
          </cell>
        </row>
        <row r="288">
          <cell r="B288" t="str">
            <v>BREAKER TIPO RIEL(MINIBREAKER) MONOPOLAR 1X0,5 A; 1A; 1,6A;2A;3A;4A;6A; 120V. ICC=20KA</v>
          </cell>
          <cell r="C288" t="str">
            <v>Un</v>
          </cell>
          <cell r="D288">
            <v>25818.4836</v>
          </cell>
          <cell r="E288">
            <v>4905.5118839999996</v>
          </cell>
          <cell r="F288">
            <v>30723.995483999999</v>
          </cell>
          <cell r="G288">
            <v>0.15</v>
          </cell>
        </row>
        <row r="289">
          <cell r="B289" t="str">
            <v>BREAKER TIPO RIEL(MINIBREAKER) MONOPOLAR 1X10A; 16A; 20A;25A;32A; 120V.ICC=20KA</v>
          </cell>
          <cell r="C289" t="str">
            <v>Un</v>
          </cell>
          <cell r="D289">
            <v>17212.322399999997</v>
          </cell>
          <cell r="E289">
            <v>3270.3412559999997</v>
          </cell>
          <cell r="F289">
            <v>20482.663655999997</v>
          </cell>
          <cell r="G289">
            <v>0.15</v>
          </cell>
        </row>
        <row r="290">
          <cell r="B290" t="str">
            <v>BREAKER TIPO RIEL(MINIBREAKER) MONOPOLAR 1X40A;  120V.ICC=20KA</v>
          </cell>
          <cell r="C290" t="str">
            <v>Un</v>
          </cell>
          <cell r="D290">
            <v>27407.31336</v>
          </cell>
          <cell r="E290">
            <v>5207.3895383999998</v>
          </cell>
          <cell r="F290">
            <v>32614.702898399999</v>
          </cell>
          <cell r="G290">
            <v>0.2</v>
          </cell>
        </row>
        <row r="291">
          <cell r="B291" t="str">
            <v>BREAKER TIPO RIEL(MINIBREAKER) MONOPOLAR 1X50A;  120V.ICC=20KA</v>
          </cell>
          <cell r="C291" t="str">
            <v>Un</v>
          </cell>
          <cell r="D291">
            <v>30915.979079999997</v>
          </cell>
          <cell r="E291">
            <v>5874.0360251999991</v>
          </cell>
          <cell r="F291">
            <v>36790.0151052</v>
          </cell>
          <cell r="G291">
            <v>0.2</v>
          </cell>
        </row>
        <row r="292">
          <cell r="B292" t="str">
            <v>BREAKER TIPO RIEL(MINIBREAKER) MONOPOLAR 1X63A;  120V.ICC=20KA</v>
          </cell>
          <cell r="C292" t="str">
            <v>Un</v>
          </cell>
          <cell r="D292">
            <v>34292.242319999998</v>
          </cell>
          <cell r="E292">
            <v>6515.5260407999995</v>
          </cell>
          <cell r="F292">
            <v>40807.768360799993</v>
          </cell>
          <cell r="G292">
            <v>0.2</v>
          </cell>
        </row>
        <row r="293">
          <cell r="B293" t="str">
            <v>BREAKER TIPO RIEL(MINIBREAKER) BIPOLAR 2X0,5 A; 1A; 1,6A;2A;3A;4A;6A; 220V. ICC=20KA</v>
          </cell>
          <cell r="C293" t="str">
            <v>Un</v>
          </cell>
          <cell r="D293">
            <v>84671.38596</v>
          </cell>
          <cell r="E293">
            <v>16087.563332400001</v>
          </cell>
          <cell r="F293">
            <v>100758.94929240001</v>
          </cell>
          <cell r="G293">
            <v>0.3</v>
          </cell>
        </row>
        <row r="294">
          <cell r="B294" t="str">
            <v>BREAKER TIPO RIEL(MINIBREAKER) BIPOLAR 2X10A; 16A; 20A;25A;32A; 220V.ICC=20KA</v>
          </cell>
          <cell r="C294" t="str">
            <v>Un</v>
          </cell>
          <cell r="D294">
            <v>40316.555159999996</v>
          </cell>
          <cell r="E294">
            <v>7660.1454803999995</v>
          </cell>
          <cell r="F294">
            <v>47976.700640399999</v>
          </cell>
          <cell r="G294">
            <v>0.3</v>
          </cell>
        </row>
        <row r="295">
          <cell r="B295" t="str">
            <v>BREAKER TIPO RIEL(MINIBREAKER) BIPOLAR 2X40A;  220V.ICC=20KA</v>
          </cell>
          <cell r="C295" t="str">
            <v>Un</v>
          </cell>
          <cell r="D295">
            <v>64149.001559999997</v>
          </cell>
          <cell r="E295">
            <v>12188.310296399999</v>
          </cell>
          <cell r="F295">
            <v>76337.311856399989</v>
          </cell>
          <cell r="G295">
            <v>0.3</v>
          </cell>
        </row>
        <row r="296">
          <cell r="B296" t="str">
            <v>BREAKER TIPO RIEL(MINIBREAKER) BIPOLAR 2X50A;  220V.ICC=20KA</v>
          </cell>
          <cell r="C296" t="str">
            <v>Un</v>
          </cell>
          <cell r="D296">
            <v>72755.162760000007</v>
          </cell>
          <cell r="E296">
            <v>13823.480924400001</v>
          </cell>
          <cell r="F296">
            <v>86578.643684400013</v>
          </cell>
          <cell r="G296">
            <v>0.3</v>
          </cell>
        </row>
        <row r="297">
          <cell r="B297" t="str">
            <v>BREAKER TIPO RIEL(MINIBREAKER) BIPOLAR 2X63A;  220V.ICC=20KA</v>
          </cell>
          <cell r="C297" t="str">
            <v>Un</v>
          </cell>
          <cell r="D297">
            <v>80633.110319999992</v>
          </cell>
          <cell r="E297">
            <v>15320.290960799999</v>
          </cell>
          <cell r="F297">
            <v>95953.401280799997</v>
          </cell>
          <cell r="G297">
            <v>0.3</v>
          </cell>
        </row>
        <row r="298">
          <cell r="B298" t="str">
            <v>BREAKER TIPO RIEL(MINIBREAKER) TRIPOLAR 3X1A; 2A;3A;4A; 220V. ICC=20KA</v>
          </cell>
          <cell r="C298" t="str">
            <v>Un</v>
          </cell>
          <cell r="D298">
            <v>101089.29348000001</v>
          </cell>
          <cell r="E298">
            <v>19206.965761200001</v>
          </cell>
          <cell r="F298">
            <v>120296.25924120001</v>
          </cell>
          <cell r="G298">
            <v>0.4</v>
          </cell>
        </row>
        <row r="299">
          <cell r="B299" t="str">
            <v>BREAKER TIPO RIEL(MINIBREAKER) TRIPOLAR 3X6A; 10A;16A;20A; 25A; 32A.220V. ICC=20KA</v>
          </cell>
          <cell r="C299" t="str">
            <v>Un</v>
          </cell>
          <cell r="D299">
            <v>75270.809879999986</v>
          </cell>
          <cell r="E299">
            <v>14301.453877199998</v>
          </cell>
          <cell r="F299">
            <v>89572.26375719998</v>
          </cell>
          <cell r="G299">
            <v>0.4</v>
          </cell>
        </row>
        <row r="300">
          <cell r="B300" t="str">
            <v>BREAKER TIPO RIEL(MINIBREAKER) TRIPOLAR 3X40A;  220V.ICC=20KA</v>
          </cell>
          <cell r="C300" t="str">
            <v>Un</v>
          </cell>
          <cell r="D300">
            <v>120618.65928000001</v>
          </cell>
          <cell r="E300">
            <v>22917.545263200002</v>
          </cell>
          <cell r="F300">
            <v>143536.2045432</v>
          </cell>
          <cell r="G300">
            <v>0.4</v>
          </cell>
        </row>
        <row r="301">
          <cell r="B301" t="str">
            <v>BREAKER TIPO RIEL(MINIBREAKER) TRIPOLAR 3X50A;  220V.ICC=20KA</v>
          </cell>
          <cell r="C301" t="str">
            <v>Un</v>
          </cell>
          <cell r="D301">
            <v>136374.55439999999</v>
          </cell>
          <cell r="E301">
            <v>25911.165335999998</v>
          </cell>
          <cell r="F301">
            <v>162285.719736</v>
          </cell>
          <cell r="G301">
            <v>0.4</v>
          </cell>
        </row>
        <row r="302">
          <cell r="B302" t="str">
            <v>BREAKER TIPO RIEL(MINIBREAKER) TRIPOLAR 3X63A;  220V.ICC=20KA</v>
          </cell>
          <cell r="C302" t="str">
            <v>Un</v>
          </cell>
          <cell r="D302">
            <v>152262.85199999998</v>
          </cell>
          <cell r="E302">
            <v>28929.941879999998</v>
          </cell>
          <cell r="F302">
            <v>181192.79387999998</v>
          </cell>
          <cell r="G302">
            <v>0.4</v>
          </cell>
        </row>
        <row r="303">
          <cell r="B303" t="str">
            <v>BREAKER TIPO RIEL(MINIBREAKER) TRIPOLAR 3X80A;  220V.ICC=20KA</v>
          </cell>
          <cell r="C303" t="str">
            <v>Un</v>
          </cell>
          <cell r="D303">
            <v>673928.62319999991</v>
          </cell>
          <cell r="E303">
            <v>128046.43840799999</v>
          </cell>
          <cell r="F303">
            <v>801975.06160799996</v>
          </cell>
          <cell r="G303">
            <v>0.5</v>
          </cell>
        </row>
        <row r="304">
          <cell r="B304" t="str">
            <v>BREAKER TIPO RIEL(MINIBREAKER) TRIPOLAR 3X100A;  220V.ICC=20KA</v>
          </cell>
          <cell r="C304" t="str">
            <v>Un</v>
          </cell>
          <cell r="D304">
            <v>673928.62319999991</v>
          </cell>
          <cell r="E304">
            <v>128046.43840799999</v>
          </cell>
          <cell r="F304">
            <v>801975.06160799996</v>
          </cell>
          <cell r="G304">
            <v>1</v>
          </cell>
        </row>
        <row r="305">
          <cell r="B305" t="str">
            <v>BREAKER TIPO RIEL(MINIBREAKER) TRIPOLAR 3X125A;  220V.ICC=20KA</v>
          </cell>
          <cell r="C305" t="str">
            <v>Un</v>
          </cell>
          <cell r="D305">
            <v>724903.57799999998</v>
          </cell>
          <cell r="E305">
            <v>137731.67981999999</v>
          </cell>
          <cell r="F305">
            <v>862635.25781999994</v>
          </cell>
          <cell r="G305">
            <v>1</v>
          </cell>
        </row>
        <row r="306">
          <cell r="B306" t="str">
            <v>BREAKER TIPO RIEL(MINIBREAKER) TETRAPOLAR 4X1A; 2A;3A;4A; 220V. ICC=20KA</v>
          </cell>
          <cell r="C306" t="str">
            <v>Un</v>
          </cell>
          <cell r="D306">
            <v>166760.92356</v>
          </cell>
          <cell r="E306">
            <v>31684.575476400001</v>
          </cell>
          <cell r="F306">
            <v>198445.4990364</v>
          </cell>
          <cell r="G306">
            <v>0.5</v>
          </cell>
        </row>
        <row r="307">
          <cell r="B307" t="str">
            <v>BREAKER TIPO RIEL(MINIBREAKER) TETRAPOLAR 4X6A; 10A;16A;20A; 25A; 32A.220V. ICC=20KA</v>
          </cell>
          <cell r="C307" t="str">
            <v>Un</v>
          </cell>
          <cell r="D307">
            <v>115190.15759999999</v>
          </cell>
          <cell r="E307">
            <v>21886.129944</v>
          </cell>
          <cell r="F307">
            <v>137076.28754399999</v>
          </cell>
          <cell r="G307">
            <v>0.5</v>
          </cell>
        </row>
        <row r="308">
          <cell r="B308" t="str">
            <v>BREAKER TIPO RIEL(MINIBREAKER) TETRAPOLAR 4X40A;  220V.ICC=20KA</v>
          </cell>
          <cell r="C308" t="str">
            <v>Un</v>
          </cell>
          <cell r="D308">
            <v>166760.92356</v>
          </cell>
          <cell r="E308">
            <v>31684.575476400001</v>
          </cell>
          <cell r="F308">
            <v>198445.4990364</v>
          </cell>
          <cell r="G308">
            <v>0.5</v>
          </cell>
        </row>
        <row r="309">
          <cell r="B309" t="str">
            <v>BREAKER TIPO RIEL(MINIBREAKER) TETRAPOLAR 4X50A;  220V.ICC=20KA</v>
          </cell>
          <cell r="C309" t="str">
            <v>Un</v>
          </cell>
          <cell r="D309">
            <v>166760.92356</v>
          </cell>
          <cell r="E309">
            <v>31684.575476400001</v>
          </cell>
          <cell r="F309">
            <v>198445.4990364</v>
          </cell>
          <cell r="G309">
            <v>0.5</v>
          </cell>
        </row>
        <row r="310">
          <cell r="B310" t="str">
            <v>BREAKER TIPO RIEL(MINIBREAKER) TETRAPOLAR 4X63A;  220V.ICC=20KA</v>
          </cell>
          <cell r="C310" t="str">
            <v>Un</v>
          </cell>
          <cell r="D310">
            <v>166760.92356</v>
          </cell>
          <cell r="E310">
            <v>31684.575476400001</v>
          </cell>
          <cell r="F310">
            <v>198445.4990364</v>
          </cell>
          <cell r="G310">
            <v>0.5</v>
          </cell>
        </row>
        <row r="311">
          <cell r="B311" t="str">
            <v>BREAKER - SOR RELE DE APERTURA PARA USO CON INTERRUPTOR T4,T5,T6. 220-240Vac/220-250Vdc</v>
          </cell>
          <cell r="C311" t="str">
            <v>Un</v>
          </cell>
          <cell r="D311">
            <v>150607.821</v>
          </cell>
          <cell r="E311">
            <v>28615.485990000001</v>
          </cell>
          <cell r="F311">
            <v>179223.30699000001</v>
          </cell>
          <cell r="G311">
            <v>0.5</v>
          </cell>
        </row>
        <row r="312">
          <cell r="B312" t="str">
            <v>BREAKER- RELÈ MONITOR TRIFÀSICO CON RETARDO DE DISPARO. POR SECUENCIA DE FASE, PÈRDIDA DE FASE, SUB Y SOBRETENSIÓN (UMBRAL AJUSTABLE). TENSIÒN DE MEDIDA Y ALIMENTACIÓN DE CONTROL 3X160-300VAC. Nª DE CONTACTOS 2 C/O.</v>
          </cell>
          <cell r="C312" t="str">
            <v>Un</v>
          </cell>
          <cell r="D312">
            <v>534729.48256000003</v>
          </cell>
          <cell r="E312">
            <v>101598.60168640001</v>
          </cell>
          <cell r="F312">
            <v>636328.08424640005</v>
          </cell>
          <cell r="G312">
            <v>0.5</v>
          </cell>
        </row>
        <row r="313">
          <cell r="B313" t="str">
            <v>Platinas de cobre 800 A para fijación de cable   al breaker totalizador.</v>
          </cell>
          <cell r="C313">
            <v>0</v>
          </cell>
          <cell r="D313">
            <v>551677</v>
          </cell>
          <cell r="E313">
            <v>104818.63</v>
          </cell>
          <cell r="F313">
            <v>656495.63</v>
          </cell>
          <cell r="G313">
            <v>0</v>
          </cell>
        </row>
        <row r="314">
          <cell r="B314" t="str">
            <v>BREAKER-BARRAS DE COBRE 3X1000 A.CONEXION DE CABLES AL BREAKER.</v>
          </cell>
          <cell r="C314" t="str">
            <v>Un</v>
          </cell>
          <cell r="D314">
            <v>220670.8</v>
          </cell>
          <cell r="E314">
            <v>41927.451999999997</v>
          </cell>
          <cell r="F314">
            <v>262598.25199999998</v>
          </cell>
          <cell r="G314">
            <v>1</v>
          </cell>
        </row>
        <row r="315">
          <cell r="B315" t="str">
            <v>BREAKER-BARRAS DE COBRE 3X800 A.CONEXION DE CABLES AL BREAKER.</v>
          </cell>
          <cell r="C315" t="str">
            <v>Un</v>
          </cell>
          <cell r="D315">
            <v>165503.09999999998</v>
          </cell>
          <cell r="E315">
            <v>31445.588999999996</v>
          </cell>
          <cell r="F315">
            <v>196948.68899999998</v>
          </cell>
          <cell r="G315">
            <v>1</v>
          </cell>
        </row>
        <row r="316">
          <cell r="B316" t="str">
            <v>BREAKER-BARRAS DE COBRE 3X500 A.CONEXION DE CABLES AL BREAKER.</v>
          </cell>
          <cell r="C316" t="str">
            <v>Un</v>
          </cell>
          <cell r="D316">
            <v>132402.47999999998</v>
          </cell>
          <cell r="E316">
            <v>25156.471199999996</v>
          </cell>
          <cell r="F316">
            <v>157558.95119999998</v>
          </cell>
          <cell r="G316">
            <v>1</v>
          </cell>
        </row>
        <row r="317">
          <cell r="B317" t="str">
            <v>BREAKER-BARRAS DE COBRE 3X300 A.CONEXION DE CABLES AL BREAKER.</v>
          </cell>
          <cell r="C317" t="str">
            <v>Un</v>
          </cell>
          <cell r="D317">
            <v>110335.4</v>
          </cell>
          <cell r="E317">
            <v>20963.725999999999</v>
          </cell>
          <cell r="F317">
            <v>131299.12599999999</v>
          </cell>
          <cell r="G317">
            <v>1</v>
          </cell>
        </row>
        <row r="318">
          <cell r="B318" t="str">
            <v>BREAKER ELEMENTOS DE FIJACIÒN. TORNILLOS Y DEMÀS.</v>
          </cell>
          <cell r="C318" t="str">
            <v>Un</v>
          </cell>
          <cell r="D318">
            <v>16550.309999999998</v>
          </cell>
          <cell r="E318">
            <v>3144.5588999999995</v>
          </cell>
          <cell r="F318">
            <v>19694.868899999998</v>
          </cell>
          <cell r="G318">
            <v>0</v>
          </cell>
        </row>
        <row r="319">
          <cell r="B319" t="str">
            <v>BREAKER TOTALIZADOR  INDUSTRIAL 3X800A  220 V. AJUSTABLE TÈRMICA Y MAGNÈTICAMENTE (560-800A),  Icu=70 KA. Ics=100%Icu.MARCA ABB (REFERENCIA T6N  800 TMA 800-8000 3P FF), SIEMENS, EATON O MERLIN GERIN.</v>
          </cell>
          <cell r="C319" t="str">
            <v>Un</v>
          </cell>
          <cell r="D319">
            <v>3872772.5399999996</v>
          </cell>
          <cell r="E319">
            <v>735826.78259999992</v>
          </cell>
          <cell r="F319">
            <v>4608599.3225999996</v>
          </cell>
          <cell r="G319">
            <v>5</v>
          </cell>
        </row>
        <row r="320">
          <cell r="B320" t="str">
            <v>BREAKER TOTALIZADOR  INDUSTRIAL 3X800A  220 V. AJUSTABLE TÈRMICA Y MAGNÈTICAMENTE (560-800A),  Icu=85KA. Ics=100%Icu.MARCA ABB (REFERENCIA T6S  800 TMA 800-8000 3P FF), SIEMENS, EATON O MERLIN GERIN.</v>
          </cell>
          <cell r="C320" t="str">
            <v>Un</v>
          </cell>
          <cell r="D320">
            <v>4948542.6899999995</v>
          </cell>
          <cell r="E320">
            <v>940223.11109999986</v>
          </cell>
          <cell r="F320">
            <v>5888765.8010999989</v>
          </cell>
          <cell r="G320">
            <v>6</v>
          </cell>
        </row>
        <row r="321">
          <cell r="B321" t="str">
            <v>BREAKER TOTALIZADOR  INDUSTRIAL 3X800A  220 V. AJUSTABLE TÈRMICA Y MAGNÈTICAMENTE (560-800A),  Icu=100KA. Ics=100%Icu.MARCA ABB (REFERENCIA T6H  800 TMA 800-8000 3P FF), SIEMENS, EATON O MERLIN GERIN.</v>
          </cell>
          <cell r="C321" t="str">
            <v>Un</v>
          </cell>
          <cell r="D321">
            <v>5235414.7299999995</v>
          </cell>
          <cell r="E321">
            <v>994728.79869999993</v>
          </cell>
          <cell r="F321">
            <v>6230143.5286999997</v>
          </cell>
          <cell r="G321">
            <v>6</v>
          </cell>
        </row>
        <row r="322">
          <cell r="B322" t="str">
            <v>BREAKER TOTALIZADOR  INDUSTRIAL 3X630A  220 V. AJUSTABLE TÈRMICA Y MAGNÈTICAMENTE (441-630A),  Icu=70 KA. Ics=100%Icu.MARCA ABB (REFERENCIA T6N  630 TMA 630-6300 3P FF), SIEMENS, EATON O MERLIN GERIN.</v>
          </cell>
          <cell r="C322" t="str">
            <v>Un</v>
          </cell>
          <cell r="D322">
            <v>3004984.6189999999</v>
          </cell>
          <cell r="E322">
            <v>570947.07761000004</v>
          </cell>
          <cell r="F322">
            <v>3575931.69661</v>
          </cell>
          <cell r="G322">
            <v>5</v>
          </cell>
        </row>
        <row r="323">
          <cell r="B323" t="str">
            <v>BREAKER TOTALIZADOR  INDUSTRIAL 3X630A  220 V. AJUSTABLE TÈRMICA Y MAGNÈTICAMENTE (441-630A),  Icu=85KA. Ics=100%Icu.MARCA ABB (REFERENCIA T6S  630 TMA 630-6300 3P FF), SIEMENS, EATON O MERLIN GERIN.</v>
          </cell>
          <cell r="C323" t="str">
            <v>Un</v>
          </cell>
          <cell r="D323">
            <v>3750851.923</v>
          </cell>
          <cell r="E323">
            <v>712661.86537000001</v>
          </cell>
          <cell r="F323">
            <v>4463513.7883700002</v>
          </cell>
          <cell r="G323">
            <v>5</v>
          </cell>
        </row>
        <row r="324">
          <cell r="B324" t="str">
            <v>BREAKER TOTALIZADOR  INDUSTRIAL 3X630A  220 V. AJUSTABLE TÈRMICA Y MAGNÈTICAMENTE (441-630A),  Icu=100KA. Ics=100%Icu.MARCA ABB (REFERENCIA T6H  630 TMA 630-6300 3P FF), SIEMENS, EATON O MERLIN GERIN.</v>
          </cell>
          <cell r="C324" t="str">
            <v>Un</v>
          </cell>
          <cell r="D324">
            <v>3750851.923</v>
          </cell>
          <cell r="E324">
            <v>712661.86537000001</v>
          </cell>
          <cell r="F324">
            <v>4463513.7883700002</v>
          </cell>
          <cell r="G324">
            <v>5</v>
          </cell>
        </row>
        <row r="325">
          <cell r="B325" t="str">
            <v>BREAKER TOTALIZADOR  INDUSTRIAL 3X500A  220 V. AJUSTABLE TÈRMICA Y MAGNÈTICAMENTE (350-500A),  Icu=70 KA. Ics=100%Icu.MARCA ABB (REFERENCIA T5N  630 TMA 500-5000 3P FF), SIEMENS, EATON O MERLIN GERIN.</v>
          </cell>
          <cell r="C325" t="str">
            <v>Un</v>
          </cell>
          <cell r="D325">
            <v>2309319.9219999998</v>
          </cell>
          <cell r="E325">
            <v>438770.78517999995</v>
          </cell>
          <cell r="F325">
            <v>2748090.7071799999</v>
          </cell>
          <cell r="G325">
            <v>5</v>
          </cell>
        </row>
        <row r="326">
          <cell r="B326" t="str">
            <v>BREAKER TOTALIZADOR  INDUSTRIAL 3X500A  220 V. AJUSTABLE TÈRMICA Y MAGNÈTICAMENTE (350-500A),  Icu=85KA. Ics=100%Icu.MARCA ABB (REFERENCIA T5S  630 TMA 500-5000 3P FF), SIEMENS, EATON O MERLIN GERIN.</v>
          </cell>
          <cell r="C326" t="str">
            <v>Un</v>
          </cell>
          <cell r="D326">
            <v>2617707.3649999998</v>
          </cell>
          <cell r="E326">
            <v>497364.39934999996</v>
          </cell>
          <cell r="F326">
            <v>3115071.7643499998</v>
          </cell>
          <cell r="G326">
            <v>5</v>
          </cell>
        </row>
        <row r="327">
          <cell r="B327" t="str">
            <v>BREAKER TOTALIZADOR  INDUSTRIAL 3X500A  220 V. AJUSTABLE TÈRMICA Y MAGNÈTICAMENTE (350-500A),  Icu=100KA. Ics=100%Icu.MARCA ABB (REFERENCIA T5H  630 TMA 500-50003P FF), SIEMENS, EATON O MERLIN GERIN.</v>
          </cell>
          <cell r="C327" t="str">
            <v>Un</v>
          </cell>
          <cell r="D327">
            <v>2753971.5839999998</v>
          </cell>
          <cell r="E327">
            <v>523254.60095999995</v>
          </cell>
          <cell r="F327">
            <v>3277226.1849599998</v>
          </cell>
          <cell r="G327">
            <v>5</v>
          </cell>
        </row>
        <row r="328">
          <cell r="B328" t="str">
            <v>BREAKER TOTALIZADOR  INDUSTRIAL 3X400A  220 V. AJUSTABLE TÈRMICA Y MAGNÈTICAMENTE (280-400A),  Icu=70 KA. Ics=100%Icu.MARCA ABB (REFERENCIA T5N  400 TMA 400-4000 3P FF), SIEMENS, EATON O MERLIN GERIN.</v>
          </cell>
          <cell r="C328" t="str">
            <v>Un</v>
          </cell>
          <cell r="D328">
            <v>953849.53299999994</v>
          </cell>
          <cell r="E328">
            <v>181231.41126999998</v>
          </cell>
          <cell r="F328">
            <v>1135080.9442699999</v>
          </cell>
          <cell r="G328">
            <v>5</v>
          </cell>
        </row>
        <row r="329">
          <cell r="B329" t="str">
            <v>BREAKER TOTALIZADOR  INDUSTRIAL 3X400A  220 V. AJUSTABLE TÈRMICA Y MAGNÈTICAMENTE (280-400A),  Icu=85KA. Ics=100%Icu.MARCA ABB (REFERENCIA T5S  400 TMA 400-4000 3P FF), SIEMENS, EATON O MERLIN GERIN.</v>
          </cell>
          <cell r="C329" t="str">
            <v>Un</v>
          </cell>
          <cell r="D329">
            <v>1549109.0159999998</v>
          </cell>
          <cell r="E329">
            <v>294330.71303999994</v>
          </cell>
          <cell r="F329">
            <v>1843439.7290399997</v>
          </cell>
          <cell r="G329">
            <v>5</v>
          </cell>
        </row>
        <row r="330">
          <cell r="B330" t="str">
            <v>BREAKER TOTALIZADOR  INDUSTRIAL 3X400A  220 V. AJUSTABLE TÈRMICA Y MAGNÈTICAMENTE (280-400A),  Icu=100KA. Ics=100%Icu.MARCA ABB (REFERENCIA T5H  400 TMA 400-40003P FF), SIEMENS, EATON O MERLIN GERIN.</v>
          </cell>
          <cell r="C330" t="str">
            <v>Un</v>
          </cell>
          <cell r="D330">
            <v>1692545.0359999998</v>
          </cell>
          <cell r="E330">
            <v>321583.55683999998</v>
          </cell>
          <cell r="F330">
            <v>2014128.5928399998</v>
          </cell>
          <cell r="G330">
            <v>5</v>
          </cell>
        </row>
        <row r="331">
          <cell r="B331" t="str">
            <v>BREAKER TOTALIZADOR  INDUSTRIAL 3X320A  220 V. AJUSTABLE TÈRMICA Y MAGNÈTICAMENTE (224-320A),  Icu=100KA. Ics=100%Icu.MARCA ABB (REFERENCIA T5H  320 TMA 320-3200 3P FF), SIEMENS, EATON O MERLIN GERIN.</v>
          </cell>
          <cell r="C331" t="str">
            <v>Un</v>
          </cell>
          <cell r="D331">
            <v>1692545.0359999998</v>
          </cell>
          <cell r="E331">
            <v>321583.55683999998</v>
          </cell>
          <cell r="F331">
            <v>2014128.5928399998</v>
          </cell>
          <cell r="G331">
            <v>4</v>
          </cell>
        </row>
        <row r="332">
          <cell r="B332" t="str">
            <v>BREAKER TOTALIZADOR  INDUSTRIAL 3X250A  220 V. AJUSTABLE TÈRMICA Y MAGNÈTICAMENTE (175-250A),  Icu=100KA. Ics=100%Icu.MARCA ABB (REFERENCIA XT4H 250 TMA 250-2500 3P FF), SIEMENS, EATON O MERLIN GERIN.</v>
          </cell>
          <cell r="C332" t="str">
            <v>Un</v>
          </cell>
          <cell r="D332">
            <v>1527593.6129999999</v>
          </cell>
          <cell r="E332">
            <v>290242.78646999999</v>
          </cell>
          <cell r="F332">
            <v>1817836.3994699998</v>
          </cell>
          <cell r="G332">
            <v>4</v>
          </cell>
        </row>
        <row r="333">
          <cell r="B333" t="str">
            <v>BREAKER TOTALIZADOR  INDUSTRIAL 3X200A  220 V. AJUSTABLE TÈRMICA Y MAGNÈTICAMENTE (140-200A),  Icu=100KA. Ics=100%Icu.MARCA ABB (REFERENCIA XT4H 250 TMA 200-2000 3P FF), SIEMENS, EATON O MERLIN GERIN.</v>
          </cell>
          <cell r="C333" t="str">
            <v>Un</v>
          </cell>
          <cell r="D333">
            <v>1362642.19</v>
          </cell>
          <cell r="E333">
            <v>258902.01609999998</v>
          </cell>
          <cell r="F333">
            <v>1621544.2060999998</v>
          </cell>
          <cell r="G333">
            <v>4</v>
          </cell>
        </row>
        <row r="334">
          <cell r="B334" t="str">
            <v>BREAKER TOTALIZADOR  INDUSTRIAL 3X160A  220 V. AJUSTABLE TÈRMICA Y MAGNÈTICAMENTE (112-160A),  Icu=100KA. Ics=100%Icu.MARCA ABB (REFERENCIA XT2H 160 TMA 160-1600 3P FF), SIEMENS, EATON O MERLIN GERIN.</v>
          </cell>
          <cell r="C334" t="str">
            <v>Un</v>
          </cell>
          <cell r="D334">
            <v>846272.51799999992</v>
          </cell>
          <cell r="E334">
            <v>160791.77841999999</v>
          </cell>
          <cell r="F334">
            <v>1007064.2964199999</v>
          </cell>
          <cell r="G334">
            <v>4</v>
          </cell>
        </row>
        <row r="335">
          <cell r="B335" t="str">
            <v>BREAKER TOTALIZADOR  INDUSTRIAL 3X125A  220 V. AJUSTABLE TÈRMICA Y MAGNÈTICAMENTE (87,5-125A),  Icu=100KA. Ics=100%Icu.MARCA ABB (REFERENCIA XT2H 160 TMA 125-1250 3P FF), SIEMENS, EATON O MERLIN GERIN.</v>
          </cell>
          <cell r="C335" t="str">
            <v>Un</v>
          </cell>
          <cell r="D335">
            <v>810413.51299999992</v>
          </cell>
          <cell r="E335">
            <v>153978.56746999998</v>
          </cell>
          <cell r="F335">
            <v>964392.08046999993</v>
          </cell>
          <cell r="G335">
            <v>2</v>
          </cell>
        </row>
        <row r="336">
          <cell r="B336" t="str">
            <v>BREAKER TOTALIZADOR  INDUSTRIAL 3X100A  220 V. AJUSTABLE TÈRMICA Y MAGNÈTICAMENTE (70-100A),  Icu=100KA. Ics=100%Icu.MARCA ABB (REFERENCIA XT2H 160 TMA 100-1000 3P FF), SIEMENS, EATON O MERLIN GERIN.</v>
          </cell>
          <cell r="C336" t="str">
            <v>Un</v>
          </cell>
          <cell r="D336">
            <v>688492.89599999995</v>
          </cell>
          <cell r="E336">
            <v>130813.65023999999</v>
          </cell>
          <cell r="F336">
            <v>819306.54623999994</v>
          </cell>
          <cell r="G336">
            <v>2</v>
          </cell>
        </row>
        <row r="337">
          <cell r="B337" t="str">
            <v>BREAKER 3X15A  220 V,  25 KA INDUSTRIAL ABB(A1B 125 TMF 15-300 3P FF), SIEMENS, EATON O MERLIN GERIN</v>
          </cell>
          <cell r="C337" t="str">
            <v>Un</v>
          </cell>
          <cell r="D337">
            <v>132402.47999999998</v>
          </cell>
          <cell r="E337">
            <v>25156.471199999996</v>
          </cell>
          <cell r="F337">
            <v>157558.95119999998</v>
          </cell>
          <cell r="G337">
            <v>1</v>
          </cell>
        </row>
        <row r="338">
          <cell r="B338" t="str">
            <v>BREAKER 3X15A  220 V,  100 KA INDUSTRIAL ABB(A1N 125 TMF 15-300 3P FF), SIEMENS, EATON O MERLIN GERIN</v>
          </cell>
          <cell r="C338" t="str">
            <v>Un</v>
          </cell>
          <cell r="D338">
            <v>205223.84399999998</v>
          </cell>
          <cell r="E338">
            <v>38992.530359999997</v>
          </cell>
          <cell r="F338">
            <v>244216.37435999999</v>
          </cell>
          <cell r="G338">
            <v>1</v>
          </cell>
        </row>
        <row r="339">
          <cell r="B339" t="str">
            <v>BREAKER 3X20A  220 V,  25 KA INDUSTRIAL ABB(A1B 125 TMF 20-300 3P FF), SIEMENS, EATON O MERLIN GERIN</v>
          </cell>
          <cell r="C339" t="str">
            <v>Un</v>
          </cell>
          <cell r="D339">
            <v>132402.47999999998</v>
          </cell>
          <cell r="E339">
            <v>25156.471199999996</v>
          </cell>
          <cell r="F339">
            <v>157558.95119999998</v>
          </cell>
          <cell r="G339">
            <v>1</v>
          </cell>
        </row>
        <row r="340">
          <cell r="B340" t="str">
            <v>BREAKER 3X20A  220 V,  100 KA INDUSTRIAL ABB(A1N 125 TMF 20-300 3P FF), SIEMENS, EATON O MERLIN GERIN</v>
          </cell>
          <cell r="C340" t="str">
            <v>Un</v>
          </cell>
          <cell r="D340">
            <v>205223.84399999998</v>
          </cell>
          <cell r="E340">
            <v>38992.530359999997</v>
          </cell>
          <cell r="F340">
            <v>244216.37435999999</v>
          </cell>
          <cell r="G340">
            <v>1</v>
          </cell>
        </row>
        <row r="341">
          <cell r="B341" t="str">
            <v>BREAKER 3X30A  220 V,  25 KA INDUSTRIAL ABB(A1B 125 TMF 30-300 3P FF), SIEMENS, EATON O MERLIN GERIN</v>
          </cell>
          <cell r="C341" t="str">
            <v>Un</v>
          </cell>
          <cell r="D341">
            <v>142332.666</v>
          </cell>
          <cell r="E341">
            <v>27043.206539999999</v>
          </cell>
          <cell r="F341">
            <v>169375.87254000001</v>
          </cell>
          <cell r="G341">
            <v>1</v>
          </cell>
        </row>
        <row r="342">
          <cell r="B342" t="str">
            <v>BREAKER 3X30A  220 V,  100 KA INDUSTRIAL ABB(A1N 125 TMF 30-300 3P FF), SIEMENS, EATON O MERLIN GERIN</v>
          </cell>
          <cell r="C342">
            <v>0</v>
          </cell>
          <cell r="D342">
            <v>225084.21599999999</v>
          </cell>
          <cell r="E342">
            <v>42766.001039999996</v>
          </cell>
          <cell r="F342">
            <v>267850.21703999996</v>
          </cell>
          <cell r="G342">
            <v>1</v>
          </cell>
        </row>
        <row r="343">
          <cell r="B343" t="str">
            <v>BREAKER 3X40A  220 V,  25 KA INDUSTRIAL ABB(A1B 125 TMF 40-400 3P FF), SIEMENS, EATON O MERLIN GERIN</v>
          </cell>
          <cell r="C343" t="str">
            <v>Un</v>
          </cell>
          <cell r="D343">
            <v>142332.666</v>
          </cell>
          <cell r="E343">
            <v>27043.206539999999</v>
          </cell>
          <cell r="F343">
            <v>169375.87254000001</v>
          </cell>
          <cell r="G343">
            <v>1</v>
          </cell>
        </row>
        <row r="344">
          <cell r="B344" t="str">
            <v>BREAKER 3X40A  220 V,  100 KA INDUSTRIAL ABB(A1N 125 TMF 40-400 3P FF), SIEMENS, EATON O MERLIN GERIN</v>
          </cell>
          <cell r="C344" t="str">
            <v>Un</v>
          </cell>
          <cell r="D344">
            <v>225084.21599999999</v>
          </cell>
          <cell r="E344">
            <v>42766.001039999996</v>
          </cell>
          <cell r="F344">
            <v>267850.21703999996</v>
          </cell>
          <cell r="G344">
            <v>1</v>
          </cell>
        </row>
        <row r="345">
          <cell r="B345" t="str">
            <v>BREAKER 3X50A  220 V,  25 KA INDUSTRIAL ABB(A1B 125 TMF 50-500 3P FF), SIEMENS, EATON O MERLIN GERIN</v>
          </cell>
          <cell r="C345" t="str">
            <v>Un</v>
          </cell>
          <cell r="D345">
            <v>142332.666</v>
          </cell>
          <cell r="E345">
            <v>27043.206539999999</v>
          </cell>
          <cell r="F345">
            <v>169375.87254000001</v>
          </cell>
          <cell r="G345">
            <v>1</v>
          </cell>
        </row>
        <row r="346">
          <cell r="B346" t="str">
            <v>BREAKER 3X50A  220 V,  100 KA INDUSTRIAL ABB(A1N 125 TMF 50-500 3P FF), SIEMENS, EATON O MERLIN GERIN</v>
          </cell>
          <cell r="C346" t="str">
            <v>Un</v>
          </cell>
          <cell r="D346">
            <v>225084.21599999999</v>
          </cell>
          <cell r="E346">
            <v>42766.001039999996</v>
          </cell>
          <cell r="F346">
            <v>267850.21703999996</v>
          </cell>
          <cell r="G346">
            <v>1</v>
          </cell>
        </row>
        <row r="347">
          <cell r="B347" t="str">
            <v>BREAKER 3X60A  220 V,  25 KA INDUSTRIAL ABB(A1B 125 TMF 60-600 3P FF), SIEMENS, EATON O MERLIN GERIN</v>
          </cell>
          <cell r="C347" t="str">
            <v>Un</v>
          </cell>
          <cell r="D347">
            <v>142332.666</v>
          </cell>
          <cell r="E347">
            <v>27043.206539999999</v>
          </cell>
          <cell r="F347">
            <v>169375.87254000001</v>
          </cell>
          <cell r="G347">
            <v>1</v>
          </cell>
        </row>
        <row r="348">
          <cell r="B348" t="str">
            <v>BREAKER 3X60A  220 V,  100 KA INDUSTRIAL ABB(A1N 125 TMF 60-600 3P FF), SIEMENS, EATON O MERLIN GERIN</v>
          </cell>
          <cell r="C348" t="str">
            <v>Un</v>
          </cell>
          <cell r="D348">
            <v>225084.21599999999</v>
          </cell>
          <cell r="E348">
            <v>42766.001039999996</v>
          </cell>
          <cell r="F348">
            <v>267850.21703999996</v>
          </cell>
          <cell r="G348">
            <v>1</v>
          </cell>
        </row>
        <row r="349">
          <cell r="B349" t="str">
            <v>BREAKER 3X70A  220 V,  25 KA INDUSTRIAL ABB(A1B 125 TMF 70-700 3P FF), SIEMENS, EATON O MERLIN GERIN</v>
          </cell>
          <cell r="C349" t="str">
            <v>Un</v>
          </cell>
          <cell r="D349">
            <v>145642.728</v>
          </cell>
          <cell r="E349">
            <v>27672.118320000001</v>
          </cell>
          <cell r="F349">
            <v>173314.84632000001</v>
          </cell>
          <cell r="G349">
            <v>1</v>
          </cell>
        </row>
        <row r="350">
          <cell r="B350" t="str">
            <v>BREAKER 3X70A  220 V,  100 KA INDUSTRIAL ABB(A1N 125 TMF 70-700 3P FF), SIEMENS, EATON O MERLIN GERIN</v>
          </cell>
          <cell r="C350" t="str">
            <v>Un</v>
          </cell>
          <cell r="D350">
            <v>231704.34</v>
          </cell>
          <cell r="E350">
            <v>44023.8246</v>
          </cell>
          <cell r="F350">
            <v>275728.16460000002</v>
          </cell>
          <cell r="G350">
            <v>1</v>
          </cell>
        </row>
        <row r="351">
          <cell r="B351" t="str">
            <v>BREAKER 3X80A  220 V,  25 KA INDUSTRIAL ABB(A1B 125 TMF 80-800 3P FF), SIEMENS, EATON O MERLIN GERIN</v>
          </cell>
          <cell r="C351" t="str">
            <v>Un</v>
          </cell>
          <cell r="D351">
            <v>145642.728</v>
          </cell>
          <cell r="E351">
            <v>27672.118320000001</v>
          </cell>
          <cell r="F351">
            <v>173314.84632000001</v>
          </cell>
          <cell r="G351">
            <v>1</v>
          </cell>
        </row>
        <row r="352">
          <cell r="B352" t="str">
            <v>BREAKER 3X80A  220 V,  100 KA INDUSTRIAL ABB(A1N 125 TMF 80-800 3P FF), SIEMENS, EATON O MERLIN GERIN</v>
          </cell>
          <cell r="C352" t="str">
            <v>Un</v>
          </cell>
          <cell r="D352">
            <v>238324.46399999998</v>
          </cell>
          <cell r="E352">
            <v>45281.648159999997</v>
          </cell>
          <cell r="F352">
            <v>283606.11215999996</v>
          </cell>
          <cell r="G352">
            <v>1</v>
          </cell>
        </row>
        <row r="353">
          <cell r="B353" t="str">
            <v>BREAKER 3X100A  220 V,  25 KA INDUSTRIAL ABB(A1B 125 TMF 100-1000 3P FF), SIEMENS, EATON O MERLIN GERIN</v>
          </cell>
          <cell r="C353" t="str">
            <v>Un</v>
          </cell>
          <cell r="D353">
            <v>145642.728</v>
          </cell>
          <cell r="E353">
            <v>27672.118320000001</v>
          </cell>
          <cell r="F353">
            <v>173314.84632000001</v>
          </cell>
          <cell r="G353">
            <v>2</v>
          </cell>
        </row>
        <row r="354">
          <cell r="B354" t="str">
            <v>BREAKER 3X100A  220 V,  100 KA INDUSTRIAL ABB(A1N 125 TMF 100-1000 3P FF), SIEMENS, EATON O MERLIN GERIN</v>
          </cell>
          <cell r="C354" t="str">
            <v>Un</v>
          </cell>
          <cell r="D354">
            <v>238324.46399999998</v>
          </cell>
          <cell r="E354">
            <v>45281.648159999997</v>
          </cell>
          <cell r="F354">
            <v>283606.11215999996</v>
          </cell>
          <cell r="G354">
            <v>2</v>
          </cell>
        </row>
        <row r="355">
          <cell r="B355" t="str">
            <v>BREAKER 3X125A  220 V,  25 KA INDUSTRIAL ABB(A1B 125 TMF 125-1250 3P FF), SIEMENS, EATON O MERLIN GERIN</v>
          </cell>
          <cell r="C355" t="str">
            <v>Un</v>
          </cell>
          <cell r="D355">
            <v>344246.44799999997</v>
          </cell>
          <cell r="E355">
            <v>65406.825119999994</v>
          </cell>
          <cell r="F355">
            <v>409653.27311999997</v>
          </cell>
          <cell r="G355">
            <v>2</v>
          </cell>
        </row>
        <row r="356">
          <cell r="B356" t="str">
            <v>BREAKER 3X125A  220 V,  100 KA INDUSTRIAL ABB(A1N 125 TMF 125-1250 3P FF), SIEMENS, EATON O MERLIN GERIN</v>
          </cell>
          <cell r="C356" t="str">
            <v>Un</v>
          </cell>
          <cell r="D356">
            <v>390587.31599999999</v>
          </cell>
          <cell r="E356">
            <v>74211.590039999995</v>
          </cell>
          <cell r="F356">
            <v>464798.90603999997</v>
          </cell>
          <cell r="G356">
            <v>2</v>
          </cell>
        </row>
        <row r="357">
          <cell r="B357" t="str">
            <v>BREAKER 3X150A  220 V,  85 KA INDUSTRIAL ABB(A2N 250 TMF 150-1500 3P FF), SIEMENS, EATON O MERLIN GERIN</v>
          </cell>
          <cell r="C357" t="str">
            <v>Un</v>
          </cell>
          <cell r="D357">
            <v>397207.44</v>
          </cell>
          <cell r="E357">
            <v>75469.4136</v>
          </cell>
          <cell r="F357">
            <v>472676.85360000003</v>
          </cell>
          <cell r="G357">
            <v>4</v>
          </cell>
        </row>
        <row r="358">
          <cell r="B358" t="str">
            <v>BREAKER 3X160A  220 V,  85 KA INDUSTRIAL ABB(A2N 250 TMF 160-1600 3P FF), SIEMENS, EATON O MERLIN GERIN</v>
          </cell>
          <cell r="C358" t="str">
            <v>Un</v>
          </cell>
          <cell r="D358">
            <v>397207.44</v>
          </cell>
          <cell r="E358">
            <v>75469.4136</v>
          </cell>
          <cell r="F358">
            <v>472676.85360000003</v>
          </cell>
          <cell r="G358">
            <v>4</v>
          </cell>
        </row>
        <row r="359">
          <cell r="B359" t="str">
            <v>BREAKER 3X175A  220 V,  85 KA INDUSTRIAL ABB(A2N 250 TMF 150-1750 3P FF), SIEMENS, EATON O MERLIN GERIN</v>
          </cell>
          <cell r="C359" t="str">
            <v>Un</v>
          </cell>
          <cell r="D359">
            <v>397207.44</v>
          </cell>
          <cell r="E359">
            <v>75469.4136</v>
          </cell>
          <cell r="F359">
            <v>472676.85360000003</v>
          </cell>
          <cell r="G359">
            <v>4</v>
          </cell>
        </row>
        <row r="360">
          <cell r="B360" t="str">
            <v>BREAKER 3X200A  220 V,  85 KA INDUSTRIAL ABB(A2N 250 TMF 200-2000 3P FF), SIEMENS, EATON O MERLIN GERIN</v>
          </cell>
          <cell r="C360" t="str">
            <v>Un</v>
          </cell>
          <cell r="D360">
            <v>397207.44</v>
          </cell>
          <cell r="E360">
            <v>75469.4136</v>
          </cell>
          <cell r="F360">
            <v>472676.85360000003</v>
          </cell>
          <cell r="G360">
            <v>4</v>
          </cell>
        </row>
        <row r="361">
          <cell r="B361" t="str">
            <v>BREAKER 3X225A  220 V,  85 KA INDUSTRIAL ABB(A2N 250 TMF 225-2250 3P FF), SIEMENS, EATON O MERLIN GERIN</v>
          </cell>
          <cell r="C361" t="str">
            <v>Un</v>
          </cell>
          <cell r="D361">
            <v>397207.44</v>
          </cell>
          <cell r="E361">
            <v>75469.4136</v>
          </cell>
          <cell r="F361">
            <v>472676.85360000003</v>
          </cell>
          <cell r="G361">
            <v>4</v>
          </cell>
        </row>
        <row r="362">
          <cell r="B362" t="str">
            <v>BREAKER 3X250A  220 V,  85 KA INDUSTRIAL ABB(A2N 250 TMF 250-2500 3P FF), SIEMENS, EATON O MERLIN GERIN</v>
          </cell>
          <cell r="C362" t="str">
            <v>Un</v>
          </cell>
          <cell r="D362">
            <v>503129.42399999994</v>
          </cell>
          <cell r="E362">
            <v>95594.590559999997</v>
          </cell>
          <cell r="F362">
            <v>598724.01455999992</v>
          </cell>
          <cell r="G362">
            <v>4</v>
          </cell>
        </row>
        <row r="363">
          <cell r="B363" t="str">
            <v>BREAKER 3X320A  220 V,  85 KA INDUSTRIAL ABB(A3N 400 TMF 320-3200 3P FF), SIEMENS, EATON O MERLIN GERIN</v>
          </cell>
          <cell r="C363" t="str">
            <v>Un</v>
          </cell>
          <cell r="D363">
            <v>761314.26</v>
          </cell>
          <cell r="E363">
            <v>144649.70939999999</v>
          </cell>
          <cell r="F363">
            <v>905963.96940000006</v>
          </cell>
          <cell r="G363">
            <v>4</v>
          </cell>
        </row>
        <row r="364">
          <cell r="B364" t="str">
            <v>BREAKER 3X400A  220 V,  85 KA INDUSTRIAL ABB(A3N 400 TMF 400-4000 3P FF), SIEMENS, EATON O MERLIN GERIN</v>
          </cell>
          <cell r="C364" t="str">
            <v>Un</v>
          </cell>
          <cell r="D364">
            <v>761314.26</v>
          </cell>
          <cell r="E364">
            <v>144649.70939999999</v>
          </cell>
          <cell r="F364">
            <v>905963.96940000006</v>
          </cell>
          <cell r="G364">
            <v>6</v>
          </cell>
        </row>
        <row r="365">
          <cell r="B365" t="str">
            <v>BREAKER 3X500A  220 V,  85 KA INDUSTRIAL ABB(A3N 630 TMF 500-5000 3P FF), SIEMENS, EATON O MERLIN GERIN</v>
          </cell>
          <cell r="C365" t="str">
            <v>Un</v>
          </cell>
          <cell r="D365">
            <v>1919835.96</v>
          </cell>
          <cell r="E365">
            <v>364768.83240000001</v>
          </cell>
          <cell r="F365">
            <v>2284604.7924000002</v>
          </cell>
          <cell r="G365">
            <v>6</v>
          </cell>
        </row>
        <row r="366">
          <cell r="B366" t="str">
            <v>BREAKER 3X630A  220 V,  85 KA INDUSTRIAL ABB(A3N 630 ELT-LI In=630  3P FF-CON RELÈ ELECTRÒNICO CON PROTECCIÒN DE SOBRECARGA), SIEMENS, EATON O MERLIN GERIN</v>
          </cell>
          <cell r="C366" t="str">
            <v>Un</v>
          </cell>
          <cell r="D366">
            <v>2184640.92</v>
          </cell>
          <cell r="E366">
            <v>415081.77480000001</v>
          </cell>
          <cell r="F366">
            <v>2599722.6947999997</v>
          </cell>
          <cell r="G366">
            <v>6</v>
          </cell>
        </row>
        <row r="367">
          <cell r="B367" t="str">
            <v>BREAKER TOTALIZADOR  INDUSTRIAL 3X600A  220 V. TERMOMAGNÉTICO, Icu=85KA. Ics=50%Icu.MARCA SCHNEIDER ELECTRIC (REFERENCIA EZC630N3600), SIEMENS, EATON O ABB.</v>
          </cell>
          <cell r="C367" t="str">
            <v>Un</v>
          </cell>
          <cell r="D367">
            <v>1052599.716</v>
          </cell>
          <cell r="E367">
            <v>199993.94604000001</v>
          </cell>
          <cell r="F367">
            <v>1252593.6620400001</v>
          </cell>
          <cell r="G367">
            <v>2</v>
          </cell>
        </row>
        <row r="368">
          <cell r="B368" t="str">
            <v>BREAKER TOTALIZADOR  INDUSTRIAL 3X500A  220 V. TERMOMAGNÉTICO, Icu=85KA. Ics=50%Icu.MARCA SCHNEIDER ELECTRIC (REFERENCIA EZC630N3500), SIEMENS, EATON O ABB.</v>
          </cell>
          <cell r="C368" t="str">
            <v>Un</v>
          </cell>
          <cell r="D368">
            <v>1052599.716</v>
          </cell>
          <cell r="E368">
            <v>199993.94604000001</v>
          </cell>
          <cell r="F368">
            <v>1252593.6620400001</v>
          </cell>
          <cell r="G368">
            <v>2</v>
          </cell>
        </row>
        <row r="369">
          <cell r="B369" t="str">
            <v>BREAKER TOTALIZADOR  INDUSTRIAL 3X400A  220 V. TERMOMAGNÉTICO, Icu=85KA. Ics=50%Icu.MARCA SCHNEIDER ELECTRIC (REFERENCIA EZC400N3400), SIEMENS, EATON O ABB.</v>
          </cell>
          <cell r="C369" t="str">
            <v>Un</v>
          </cell>
          <cell r="D369">
            <v>491213.20079999999</v>
          </cell>
          <cell r="E369">
            <v>93330.508151999995</v>
          </cell>
          <cell r="F369">
            <v>584543.70895200002</v>
          </cell>
          <cell r="G369">
            <v>2</v>
          </cell>
        </row>
        <row r="370">
          <cell r="B370" t="str">
            <v>BREAKER TOTALIZADOR  INDUSTRIAL 3X350A  220 V. TERMOMAGNÉTICO, Icu=85KA. Ics=50%Icu.MARCA SCHNEIDER ELECTRIC (REFERENCIA EZC400N3350), SIEMENS, EATON O ABB.</v>
          </cell>
          <cell r="C370" t="str">
            <v>Un</v>
          </cell>
          <cell r="D370">
            <v>491213.20079999999</v>
          </cell>
          <cell r="E370">
            <v>93330.508151999995</v>
          </cell>
          <cell r="F370">
            <v>584543.70895200002</v>
          </cell>
          <cell r="G370">
            <v>2</v>
          </cell>
        </row>
        <row r="371">
          <cell r="B371" t="str">
            <v>BREAKER TOTALIZADOR  INDUSTRIAL 3X300A  220 V. TERMOMAGNÉTICO, Icu=85KA. Ics=50%Icu.MARCA SCHNEIDER ELECTRIC (REFERENCIA EZC400N3300), SIEMENS, EATON O ABB.</v>
          </cell>
          <cell r="C371" t="str">
            <v>Un</v>
          </cell>
          <cell r="D371">
            <v>491213.20079999999</v>
          </cell>
          <cell r="E371">
            <v>93330.508151999995</v>
          </cell>
          <cell r="F371">
            <v>584543.70895200002</v>
          </cell>
          <cell r="G371">
            <v>2</v>
          </cell>
        </row>
        <row r="372">
          <cell r="B372" t="str">
            <v>BREAKER TOTALIZADOR  INDUSTRIAL 3X250A  220 V. TERMOMAGNÉTICO, Icu=50KA. Ics=50%Icu.MARCA SCHNEIDER ELECTRIC (REFERENCIA EZC250N3250), SIEMENS, EATON O ABB.</v>
          </cell>
          <cell r="C372" t="str">
            <v>Un</v>
          </cell>
          <cell r="D372">
            <v>312999.46271999995</v>
          </cell>
          <cell r="E372">
            <v>59469.897916799993</v>
          </cell>
          <cell r="F372">
            <v>372469.36063679995</v>
          </cell>
          <cell r="G372">
            <v>2</v>
          </cell>
        </row>
        <row r="373">
          <cell r="B373" t="str">
            <v>BREAKER TOTALIZADOR  INDUSTRIAL 3X225A  220 V. TERMOMAGNÉTICO, Icu=50KA. Ics=50%Icu.MARCA SCHNEIDER ELECTRIC (REFERENCIA EZC250N3225), SIEMENS, EATON O ABB.</v>
          </cell>
          <cell r="C373" t="str">
            <v>Un</v>
          </cell>
          <cell r="D373">
            <v>312999.46271999995</v>
          </cell>
          <cell r="E373">
            <v>59469.897916799993</v>
          </cell>
          <cell r="F373">
            <v>372469.36063679995</v>
          </cell>
          <cell r="G373">
            <v>2</v>
          </cell>
        </row>
        <row r="374">
          <cell r="B374" t="str">
            <v>BREAKER TOTALIZADOR  INDUSTRIAL 3X200A  220 V. TERMOMAGNÉTICO, Icu=50KA. Ics=50%Icu.MARCA SCHNEIDER ELECTRIC (REFERENCIA EZC250N3200), SIEMENS, EATON O ABB.</v>
          </cell>
          <cell r="C374" t="str">
            <v>Un</v>
          </cell>
          <cell r="D374">
            <v>312999.46271999995</v>
          </cell>
          <cell r="E374">
            <v>59469.897916799993</v>
          </cell>
          <cell r="F374">
            <v>372469.36063679995</v>
          </cell>
          <cell r="G374">
            <v>2</v>
          </cell>
        </row>
        <row r="375">
          <cell r="B375" t="str">
            <v>BREAKER TOTALIZADOR  INDUSTRIAL 3X175A  220 V. TERMOMAGNÉTICO, Icu=50KA. Ics=50%Icu.MARCA SCHNEIDER ELECTRIC (REFERENCIA EZC250N3175), SIEMENS, EATON O ABB.</v>
          </cell>
          <cell r="C375" t="str">
            <v>Un</v>
          </cell>
          <cell r="D375">
            <v>312999.46271999995</v>
          </cell>
          <cell r="E375">
            <v>59469.897916799993</v>
          </cell>
          <cell r="F375">
            <v>372469.36063679995</v>
          </cell>
          <cell r="G375">
            <v>2</v>
          </cell>
        </row>
        <row r="376">
          <cell r="B376" t="str">
            <v>BREAKER TOTALIZADOR  INDUSTRIAL 3X160A  220 V. TERMOMAGNÉTICO, Icu=50KA. Ics=50%Icu.MARCA SCHNEIDER ELECTRIC (REFERENCIA EZC250N3160), SIEMENS, EATON O ABB.</v>
          </cell>
          <cell r="C376" t="str">
            <v>Un</v>
          </cell>
          <cell r="D376">
            <v>312999.46271999995</v>
          </cell>
          <cell r="E376">
            <v>59469.897916799993</v>
          </cell>
          <cell r="F376">
            <v>372469.36063679995</v>
          </cell>
          <cell r="G376">
            <v>2</v>
          </cell>
        </row>
        <row r="377">
          <cell r="B377" t="str">
            <v>BREAKER TOTALIZADOR  INDUSTRIAL 3X150A  220 V. TERMOMAGNÉTICO, Icu=50KA. Ics=50%Icu.MARCA SCHNEIDER ELECTRIC (REFERENCIA EZC250N3150), SIEMENS, EATON O ABB.</v>
          </cell>
          <cell r="C377" t="str">
            <v>Un</v>
          </cell>
          <cell r="D377">
            <v>312999.46271999995</v>
          </cell>
          <cell r="E377">
            <v>59469.897916799993</v>
          </cell>
          <cell r="F377">
            <v>372469.36063679995</v>
          </cell>
          <cell r="G377">
            <v>2</v>
          </cell>
        </row>
        <row r="378">
          <cell r="B378" t="str">
            <v>BREAKER TOTALIZADOR  INDUSTRIAL 3X125A  220 V. TERMOMAGNÉTICO, Icu=50KA. Ics=50%Icu.MARCA SCHNEIDER ELECTRIC (REFERENCIA EZC250N3125), SIEMENS, EATON O ABB.</v>
          </cell>
          <cell r="C378" t="str">
            <v>Un</v>
          </cell>
          <cell r="D378">
            <v>277912.80551999999</v>
          </cell>
          <cell r="E378">
            <v>52803.433048799998</v>
          </cell>
          <cell r="F378">
            <v>330716.23856879998</v>
          </cell>
          <cell r="G378">
            <v>2</v>
          </cell>
        </row>
        <row r="379">
          <cell r="B379" t="str">
            <v>BREAKER TOTALIZADOR  INDUSTRIAL 3X100A  220 V. TERMOMAGNÉTICO, Icu=25KA. Ics=50%Icu.MARCA SCHNEIDER ELECTRIC (REFERENCIA EZC100N3100), SIEMENS, EATON O ABB.</v>
          </cell>
          <cell r="C379" t="str">
            <v>Un</v>
          </cell>
          <cell r="D379">
            <v>124921.73988000001</v>
          </cell>
          <cell r="E379">
            <v>23735.130577200001</v>
          </cell>
          <cell r="F379">
            <v>148656.87045720001</v>
          </cell>
          <cell r="G379">
            <v>2</v>
          </cell>
        </row>
        <row r="380">
          <cell r="B380" t="str">
            <v>BREAKER TOTALIZADOR  INDUSTRIAL 3X80A  220 V. TERMOMAGNÉTICO, Icu=25KA. Ics=50%Icu.MARCA SCHNEIDER ELECTRIC (REFERENCIA EZC100N3080), SIEMENS, EATON O ABB.</v>
          </cell>
          <cell r="C380" t="str">
            <v>Un</v>
          </cell>
          <cell r="D380">
            <v>124921.73988000001</v>
          </cell>
          <cell r="E380">
            <v>23735.130577200001</v>
          </cell>
          <cell r="F380">
            <v>148656.87045720001</v>
          </cell>
          <cell r="G380">
            <v>2</v>
          </cell>
        </row>
        <row r="381">
          <cell r="B381" t="str">
            <v>BREAKER TOTALIZADOR  INDUSTRIAL 3X60A  220 V. TERMOMAGNÉTICO, Icu=25KA. Ics=50%Icu.MARCA SCHNEIDER ELECTRIC (REFERENCIA EZC100N3060), SIEMENS, EATON O ABB.</v>
          </cell>
          <cell r="C381" t="str">
            <v>Un</v>
          </cell>
          <cell r="D381">
            <v>123531.51384</v>
          </cell>
          <cell r="E381">
            <v>23470.9876296</v>
          </cell>
          <cell r="F381">
            <v>147002.50146960001</v>
          </cell>
          <cell r="G381">
            <v>2</v>
          </cell>
        </row>
        <row r="382">
          <cell r="B382" t="str">
            <v>BREAKER TOTALIZADOR  INDUSTRIAL 3X50A  220 V. TERMOMAGNÉTICO, Icu=25KA. Ics=50%Icu.MARCA SCHNEIDER ELECTRIC (REFERENCIA EZC100N3050), SIEMENS, EATON O ABB.</v>
          </cell>
          <cell r="C382" t="str">
            <v>Un</v>
          </cell>
          <cell r="D382">
            <v>123531.51384</v>
          </cell>
          <cell r="E382">
            <v>23470.9876296</v>
          </cell>
          <cell r="F382">
            <v>147002.50146960001</v>
          </cell>
          <cell r="G382">
            <v>2</v>
          </cell>
        </row>
        <row r="383">
          <cell r="B383" t="str">
            <v>BREAKER TOTALIZADOR  INDUSTRIAL 3X40A  220 V. TERMOMAGNÉTICO, Icu=25KA. Ics=50%Icu.MARCA SCHNEIDER ELECTRIC (REFERENCIA EZC100N3040), SIEMENS, EATON O ABB.</v>
          </cell>
          <cell r="C383" t="str">
            <v>Un</v>
          </cell>
          <cell r="D383">
            <v>123531.51384</v>
          </cell>
          <cell r="E383">
            <v>23470.9876296</v>
          </cell>
          <cell r="F383">
            <v>147002.50146960001</v>
          </cell>
          <cell r="G383">
            <v>2</v>
          </cell>
        </row>
        <row r="384">
          <cell r="B384" t="str">
            <v>BREAKER TOTALIZADOR  INDUSTRIAL 3X30A  220 V. TERMOMAGNÉTICO, Icu=25KA. Ics=50%Icu.MARCA SCHNEIDER ELECTRIC (REFERENCIA EZC100N3030), SIEMENS, EATON O ABB.</v>
          </cell>
          <cell r="C384" t="str">
            <v>Un</v>
          </cell>
          <cell r="D384">
            <v>123531.51384</v>
          </cell>
          <cell r="E384">
            <v>23470.9876296</v>
          </cell>
          <cell r="F384">
            <v>147002.50146960001</v>
          </cell>
          <cell r="G384">
            <v>2</v>
          </cell>
        </row>
        <row r="385">
          <cell r="B385" t="str">
            <v>BREAKER TOTALIZADOR  INDUSTRIAL 3X20A  220 V. TERMOMAGNÉTICO, Icu=25KA. Ics=50%Icu.MARCA SCHNEIDER ELECTRIC (REFERENCIA EZC100N3020), SIEMENS, EATON O ABB.</v>
          </cell>
          <cell r="C385" t="str">
            <v>Un</v>
          </cell>
          <cell r="D385">
            <v>123531.51384</v>
          </cell>
          <cell r="E385">
            <v>23470.9876296</v>
          </cell>
          <cell r="F385">
            <v>147002.50146960001</v>
          </cell>
          <cell r="G385">
            <v>2</v>
          </cell>
        </row>
        <row r="386">
          <cell r="B386" t="str">
            <v>BREAKER TOTALIZADOR  INDUSTRIAL 3X600A  220 V. AJUSTABLE TÈRMICA Y MAGNÈTICAMENTE (420-600A),  Icu=40KA. Ics=100%Icu.MARCA SCHNEIDER ELECTRIC (REFERENCIA LV563306), SIEMENS, EATON O ABB.</v>
          </cell>
          <cell r="C386" t="str">
            <v>Un</v>
          </cell>
          <cell r="D386">
            <v>1303833.4217999999</v>
          </cell>
          <cell r="E386">
            <v>247728.35014199998</v>
          </cell>
          <cell r="F386">
            <v>1551561.7719419999</v>
          </cell>
          <cell r="G386">
            <v>2</v>
          </cell>
        </row>
        <row r="387">
          <cell r="B387" t="str">
            <v>BREAKER TOTALIZADOR  INDUSTRIAL 3X500A  220 V. AJUSTABLE TÈRMICA Y MAGNÈTICAMENTE (350-500A),  Icu=40KA. Ics=100%Icu.MARCA SCHNEIDER ELECTRIC (REFERENCIA LV563305), SIEMENS, EATON O ABB.</v>
          </cell>
          <cell r="C387" t="str">
            <v>Un</v>
          </cell>
          <cell r="D387">
            <v>1303833.4217999999</v>
          </cell>
          <cell r="E387">
            <v>247728.35014199998</v>
          </cell>
          <cell r="F387">
            <v>1551561.7719419999</v>
          </cell>
          <cell r="G387">
            <v>2</v>
          </cell>
        </row>
        <row r="388">
          <cell r="B388" t="str">
            <v>BREAKER TOTALIZADOR  INDUSTRIAL 3X400A  220 V. AJUSTABLE TÈRMICA Y MAGNÈTICAMENTE (280-400A),  Icu=40KA. Ics=100%Icu.MARCA SCHNEIDER ELECTRIC (REFERENCIA LV540306), SIEMENS, EATON O ABB.</v>
          </cell>
          <cell r="C388" t="str">
            <v>Un</v>
          </cell>
          <cell r="D388">
            <v>780314.01588000008</v>
          </cell>
          <cell r="E388">
            <v>148259.66301720002</v>
          </cell>
          <cell r="F388">
            <v>928573.67889720015</v>
          </cell>
          <cell r="G388">
            <v>2</v>
          </cell>
        </row>
        <row r="389">
          <cell r="B389" t="str">
            <v>BREAKER TOTALIZADOR  INDUSTRIAL 3X320A  220 V. AJUSTABLE TÈRMICA Y MAGNÈTICAMENTE (224-350A),  Icu=40KA. Ics=100%Icu.MARCA SCHNEIDER ELECTRIC (REFERENCIA LV540305), SIEMENS, EATON O ABB.</v>
          </cell>
          <cell r="C389" t="str">
            <v>Un</v>
          </cell>
          <cell r="D389">
            <v>720004.68623999995</v>
          </cell>
          <cell r="E389">
            <v>136800.89038559998</v>
          </cell>
          <cell r="F389">
            <v>856805.57662559999</v>
          </cell>
          <cell r="G389">
            <v>2</v>
          </cell>
        </row>
        <row r="390">
          <cell r="B390" t="str">
            <v>BREAKER TOTALIZADOR  INDUSTRIAL 3X250A  220 V. AJUSTABLE TÈRMICA Y MAGNÈTICAMENTE (175-250A),  Icu=40KA. Ics=100%Icu.MARCA SCHNEIDER ELECTRIC (REFERENCIA LV525303), SIEMENS, EATON O ABB.</v>
          </cell>
          <cell r="C390" t="str">
            <v>Un</v>
          </cell>
          <cell r="D390">
            <v>350866.57199999999</v>
          </cell>
          <cell r="E390">
            <v>66664.648679999998</v>
          </cell>
          <cell r="F390">
            <v>417531.22067999997</v>
          </cell>
          <cell r="G390">
            <v>2</v>
          </cell>
        </row>
        <row r="391">
          <cell r="B391" t="str">
            <v>BREAKER TOTALIZADOR  INDUSTRIAL 3X200A  220 V. AJUSTABLE TÈRMICA Y MAGNÈTICAMENTE (140-200A),  Icu=40KA. Ics=100%Icu.MARCA SCHNEIDER ELECTRIC (REFERENCIA LV525302), SIEMENS, EATON O ABB.</v>
          </cell>
          <cell r="C391" t="str">
            <v>Un</v>
          </cell>
          <cell r="D391">
            <v>350866.57199999999</v>
          </cell>
          <cell r="E391">
            <v>66664.648679999998</v>
          </cell>
          <cell r="F391">
            <v>417531.22067999997</v>
          </cell>
          <cell r="G391">
            <v>2</v>
          </cell>
        </row>
        <row r="392">
          <cell r="B392" t="str">
            <v>BREAKER TOTALIZADOR  INDUSTRIAL 3X160A  220 V. AJUSTABLE TÈRMICA Y MAGNÈTICAMENTE (112-160A),  Icu=40KA. Ics=100%Icu.MARCA SCHNEIDER ELECTRIC (REFERENCIA LV516303), SIEMENS, EATON O ABB.</v>
          </cell>
          <cell r="C392" t="str">
            <v>Un</v>
          </cell>
          <cell r="D392">
            <v>350866.57199999999</v>
          </cell>
          <cell r="E392">
            <v>66664.648679999998</v>
          </cell>
          <cell r="F392">
            <v>417531.22067999997</v>
          </cell>
          <cell r="G392">
            <v>2</v>
          </cell>
        </row>
        <row r="393">
          <cell r="B393" t="str">
            <v>BREAKER TOTALIZADOR  INDUSTRIAL 3X125A  220 V. AJUSTABLE TÈRMICA Y MAGNÈTICAMENTE (87-125A),  Icu=40KA. Ics=100%Icu.MARCA SCHNEIDER ELECTRIC (REFERENCIA LV516302), SIEMENS, EATON O ABB.</v>
          </cell>
          <cell r="C393" t="str">
            <v>Un</v>
          </cell>
          <cell r="D393">
            <v>350866.57199999999</v>
          </cell>
          <cell r="E393">
            <v>66664.648679999998</v>
          </cell>
          <cell r="F393">
            <v>417531.22067999997</v>
          </cell>
          <cell r="G393">
            <v>2</v>
          </cell>
        </row>
        <row r="394">
          <cell r="B394" t="str">
            <v>BREAKER TOTALIZADOR  INDUSTRIAL 3X100A  220 V. AJUSTABLE TÈRMICA Y MAGNÈTICAMENTE (70-100A),  Icu=40KA. Ics=100%Icu.MARCA SCHNEIDER ELECTRIC (REFERENCIA LV510307), SIEMENS, EATON O ABB.</v>
          </cell>
          <cell r="C394" t="str">
            <v>Un</v>
          </cell>
          <cell r="D394">
            <v>155771.51772</v>
          </cell>
          <cell r="E394">
            <v>29596.588366800002</v>
          </cell>
          <cell r="F394">
            <v>185368.10608679999</v>
          </cell>
          <cell r="G394">
            <v>2</v>
          </cell>
        </row>
        <row r="395">
          <cell r="B395" t="str">
            <v>BREAKER TOTALIZADOR  INDUSTRIAL 3X80A  220 V. AJUSTABLE TÈRMICA Y MAGNÈTICAMENTE (56-80A),  Icu=40KA. Ics=100%Icu.MARCA SCHNEIDER ELECTRIC (REFERENCIA LV510306), SIEMENS, EATON O ABB.</v>
          </cell>
          <cell r="C395" t="str">
            <v>Un</v>
          </cell>
          <cell r="D395">
            <v>155771.51772</v>
          </cell>
          <cell r="E395">
            <v>29596.588366800002</v>
          </cell>
          <cell r="F395">
            <v>185368.10608679999</v>
          </cell>
          <cell r="G395">
            <v>2</v>
          </cell>
        </row>
        <row r="396">
          <cell r="B396" t="str">
            <v>BREAKER TOTALIZADOR  INDUSTRIAL 3X63A  220 V. AJUSTABLE TÈRMICA Y MAGNÈTICAMENTE (44-63A),  Icu=40KA. Ics=100%Icu.MARCA SCHNEIDER ELECTRIC (REFERENCIA LV510305), SIEMENS, EATON O ABB.</v>
          </cell>
          <cell r="C396" t="str">
            <v>Un</v>
          </cell>
          <cell r="D396">
            <v>155771.51772</v>
          </cell>
          <cell r="E396">
            <v>29596.588366800002</v>
          </cell>
          <cell r="F396">
            <v>185368.10608679999</v>
          </cell>
          <cell r="G396">
            <v>2</v>
          </cell>
        </row>
        <row r="397">
          <cell r="B397" t="str">
            <v>BREAKER TOTALIZADOR  INDUSTRIAL 3X50A  220 V. AJUSTABLE TÈRMICA Y MAGNÈTICAMENTE (22-32A),  Icu=40KA. Ics=100%Icu.MARCA SCHNEIDER ELECTRIC (REFERENCIA LV516304), SIEMENS, EATON O ABB.</v>
          </cell>
          <cell r="C397" t="str">
            <v>Un</v>
          </cell>
          <cell r="D397">
            <v>151600.83959999998</v>
          </cell>
          <cell r="E397">
            <v>28804.159523999995</v>
          </cell>
          <cell r="F397">
            <v>180404.99912399997</v>
          </cell>
          <cell r="G397">
            <v>2</v>
          </cell>
        </row>
        <row r="398">
          <cell r="B398" t="str">
            <v>BREAKER TOTALIZADOR  INDUSTRIAL 3X40A  220 V. AJUSTABLE TÈRMICA Y MAGNÈTICAMENTE (22-32A),  Icu=40KA. Ics=100%Icu.MARCA SCHNEIDER ELECTRIC (REFERENCIA LV516303), SIEMENS, EATON O ABB.</v>
          </cell>
          <cell r="C398" t="str">
            <v>Un</v>
          </cell>
          <cell r="D398">
            <v>151600.83959999998</v>
          </cell>
          <cell r="E398">
            <v>28804.159523999995</v>
          </cell>
          <cell r="F398">
            <v>180404.99912399997</v>
          </cell>
          <cell r="G398">
            <v>2</v>
          </cell>
        </row>
        <row r="399">
          <cell r="B399" t="str">
            <v>BREAKER TOTALIZADOR  INDUSTRIAL 3X32A  220 V. AJUSTABLE TÈRMICA Y MAGNÈTICAMENTE (22-32A),  Icu=40KA. Ics=100%Icu.MARCA SCHNEIDER ELECTRIC (REFERENCIA LV516302), SIEMENS, EATON O ABB.</v>
          </cell>
          <cell r="C399" t="str">
            <v>Un</v>
          </cell>
          <cell r="D399">
            <v>151600.83959999998</v>
          </cell>
          <cell r="E399">
            <v>28804.159523999995</v>
          </cell>
          <cell r="F399">
            <v>180404.99912399997</v>
          </cell>
          <cell r="G399">
            <v>2</v>
          </cell>
        </row>
        <row r="400">
          <cell r="B400" t="str">
            <v>BREAKER TOTALIZADOR  INDUSTRIAL 3X25A  220 V. AJUSTABLE TÈRMICA Y MAGNÈTICAMENTE (18-25A),  Icu=40KA. Ics=100%Icu.MARCA SCHNEIDER ELECTRIC (REFERENCIA LV510301), SIEMENS, EATON O ABB.</v>
          </cell>
          <cell r="C400" t="str">
            <v>Un</v>
          </cell>
          <cell r="D400">
            <v>151600.83959999998</v>
          </cell>
          <cell r="E400">
            <v>28804.159523999995</v>
          </cell>
          <cell r="F400">
            <v>180404.99912399997</v>
          </cell>
          <cell r="G400">
            <v>2</v>
          </cell>
        </row>
        <row r="401">
          <cell r="B401" t="str">
            <v>Contactor tripolar Automático 220V, 65A, AC3 (Contactos Aux: 1NA+1NC). MARCA SCHNEIDER ELECTRIC (REFERENCIA LC1E65), SIEMENS, EATON O ABB.</v>
          </cell>
          <cell r="C401" t="str">
            <v>Un</v>
          </cell>
          <cell r="D401">
            <v>329946.98015999998</v>
          </cell>
          <cell r="E401">
            <v>62689.926230399993</v>
          </cell>
          <cell r="F401">
            <v>392636.90639039996</v>
          </cell>
          <cell r="G401">
            <v>2</v>
          </cell>
        </row>
        <row r="402">
          <cell r="B402" t="str">
            <v>Contactor tripolar Automático 220V, 18A, AC3 (Contactos Aux: 1NA). MARCA SCHNEIDER ELECTRIC (REFERENCIA LC1E1810), SIEMENS, EATON O ABB.</v>
          </cell>
          <cell r="C402" t="str">
            <v>Un</v>
          </cell>
          <cell r="D402">
            <v>60552.067519999997</v>
          </cell>
          <cell r="E402">
            <v>11504.892828799999</v>
          </cell>
          <cell r="F402">
            <v>72056.960348799999</v>
          </cell>
          <cell r="G402">
            <v>1.5</v>
          </cell>
        </row>
        <row r="403">
          <cell r="B403" t="str">
            <v>Contactor tripolar Automático 220V, 32A, AC3 (Contactos Aux: 1NA). MARCA SCHNEIDER ELECTRIC (REFERENCIA LC1E3210), SIEMENS, EATON O ABB.</v>
          </cell>
          <cell r="C403" t="str">
            <v>Un</v>
          </cell>
          <cell r="D403">
            <v>112994.48314</v>
          </cell>
          <cell r="E403">
            <v>21468.951796599998</v>
          </cell>
          <cell r="F403">
            <v>134463.43493659998</v>
          </cell>
          <cell r="G403">
            <v>1.5</v>
          </cell>
        </row>
        <row r="404">
          <cell r="B404" t="str">
            <v>Temporizador eléctrónico programable y multifunción para montaje en riel, Rango: Multiescala 0,1seg a 10 días, ON fijo OFF fijo, 1 contacto conmutado, 12-240VAC/DC</v>
          </cell>
          <cell r="C404" t="str">
            <v>un</v>
          </cell>
          <cell r="D404">
            <v>277427.32975999999</v>
          </cell>
          <cell r="E404">
            <v>52711.192654400002</v>
          </cell>
          <cell r="F404">
            <v>330138.52241440001</v>
          </cell>
          <cell r="G404">
            <v>0.5</v>
          </cell>
        </row>
        <row r="405">
          <cell r="B405" t="str">
            <v>Rele de estado solido monopolar 25A</v>
          </cell>
          <cell r="C405">
            <v>0</v>
          </cell>
          <cell r="D405">
            <v>165503.09999999998</v>
          </cell>
          <cell r="E405">
            <v>31445.588999999996</v>
          </cell>
          <cell r="F405">
            <v>196948.68899999998</v>
          </cell>
          <cell r="G405">
            <v>0</v>
          </cell>
        </row>
        <row r="406">
          <cell r="B406" t="str">
            <v>Pulsador tipo superficie plana, diametro 22mm, IP65, 10A, contacto NA.</v>
          </cell>
          <cell r="C406" t="str">
            <v>UN</v>
          </cell>
          <cell r="D406">
            <v>19345.179584650919</v>
          </cell>
          <cell r="E406">
            <v>3675.5841210836747</v>
          </cell>
          <cell r="F406">
            <v>23020.763705734593</v>
          </cell>
          <cell r="G406">
            <v>0.15</v>
          </cell>
        </row>
        <row r="407">
          <cell r="B407" t="str">
            <v xml:space="preserve">BREAKER MONOPOLAR ENCHUFABLE. TACO SIEMENS Q115. 1x15 </v>
          </cell>
          <cell r="C407" t="str">
            <v>UN</v>
          </cell>
          <cell r="D407">
            <v>9163.3549700000003</v>
          </cell>
          <cell r="E407">
            <v>1741.0374443000001</v>
          </cell>
          <cell r="F407">
            <v>10904.3924143</v>
          </cell>
          <cell r="G407">
            <v>0.3</v>
          </cell>
        </row>
        <row r="408">
          <cell r="B408" t="str">
            <v xml:space="preserve">BREAKER MONOPOLAR ENCHUFABLE.TACO SIEMENS Q120 1x20 </v>
          </cell>
          <cell r="C408" t="str">
            <v>UN</v>
          </cell>
          <cell r="D408">
            <v>9163.3549700000003</v>
          </cell>
          <cell r="E408">
            <v>1741.0374443000001</v>
          </cell>
          <cell r="F408">
            <v>10904.3924143</v>
          </cell>
          <cell r="G408">
            <v>0.3</v>
          </cell>
        </row>
        <row r="409">
          <cell r="B409" t="str">
            <v xml:space="preserve">BREAKER MONOPOLAR.TACO SIEMENS Q130 1x30 </v>
          </cell>
          <cell r="C409" t="str">
            <v>UN</v>
          </cell>
          <cell r="D409">
            <v>9163.3549700000003</v>
          </cell>
          <cell r="E409">
            <v>1741.0374443000001</v>
          </cell>
          <cell r="F409">
            <v>10904.3924143</v>
          </cell>
          <cell r="G409">
            <v>0.3</v>
          </cell>
        </row>
        <row r="410">
          <cell r="B410" t="str">
            <v xml:space="preserve">BREAKER MONOPOLAR ENCHUFABLE.TACO SIEMENS Q140 1x40 </v>
          </cell>
          <cell r="C410" t="str">
            <v>UN</v>
          </cell>
          <cell r="D410">
            <v>11287.31142</v>
          </cell>
          <cell r="E410">
            <v>2144.5891698</v>
          </cell>
          <cell r="F410">
            <v>13431.9005898</v>
          </cell>
          <cell r="G410">
            <v>0.3</v>
          </cell>
        </row>
        <row r="411">
          <cell r="B411" t="str">
            <v xml:space="preserve">BREAKER MONOPOLAR ENCHUFABLE.TACO SIEMENS Q150 1x50 </v>
          </cell>
          <cell r="C411" t="str">
            <v>UN</v>
          </cell>
          <cell r="D411">
            <v>11287.31142</v>
          </cell>
          <cell r="E411">
            <v>2144.5891698</v>
          </cell>
          <cell r="F411">
            <v>13431.9005898</v>
          </cell>
          <cell r="G411">
            <v>0.3</v>
          </cell>
        </row>
        <row r="412">
          <cell r="B412" t="str">
            <v xml:space="preserve">BREAKER MONOPOLAR ENCHUFABLE.TACO SIEMENS Q160 1x60 </v>
          </cell>
          <cell r="C412" t="str">
            <v>UN</v>
          </cell>
          <cell r="D412">
            <v>22287.750799999998</v>
          </cell>
          <cell r="E412">
            <v>4234.6726519999993</v>
          </cell>
          <cell r="F412">
            <v>26522.423451999995</v>
          </cell>
          <cell r="G412">
            <v>0.3</v>
          </cell>
        </row>
        <row r="413">
          <cell r="B413" t="str">
            <v xml:space="preserve">BREAKER MONOPOLAR ENCHUFABLE.TACO SIEMENS Q170 1x70 </v>
          </cell>
          <cell r="C413" t="str">
            <v>UN</v>
          </cell>
          <cell r="D413">
            <v>22287.750799999998</v>
          </cell>
          <cell r="E413">
            <v>4234.6726519999993</v>
          </cell>
          <cell r="F413">
            <v>26522.423451999995</v>
          </cell>
          <cell r="G413">
            <v>0.3</v>
          </cell>
        </row>
        <row r="414">
          <cell r="B414" t="str">
            <v>BREAKER BIPOLAR ENCHUFABLE.TACO SIEMENS Q2100 2x100</v>
          </cell>
          <cell r="C414" t="str">
            <v>UN</v>
          </cell>
          <cell r="D414">
            <v>47333.886599999998</v>
          </cell>
          <cell r="E414">
            <v>8993.4384539999992</v>
          </cell>
          <cell r="F414">
            <v>56327.325054000001</v>
          </cell>
          <cell r="G414">
            <v>0.6</v>
          </cell>
        </row>
        <row r="415">
          <cell r="B415" t="str">
            <v xml:space="preserve">BREAKER BIPOLAR ENCHUFABLE.TACO SIEMENS Q215 2x15 </v>
          </cell>
          <cell r="C415" t="str">
            <v>UN</v>
          </cell>
          <cell r="D415">
            <v>27583.85</v>
          </cell>
          <cell r="E415">
            <v>5240.9314999999997</v>
          </cell>
          <cell r="F415">
            <v>32824.781499999997</v>
          </cell>
          <cell r="G415">
            <v>0.6</v>
          </cell>
        </row>
        <row r="416">
          <cell r="B416" t="str">
            <v xml:space="preserve">BREAKER BIPOLAR ENCHUFABLE.TACO SIEMENS Q220 2x20 </v>
          </cell>
          <cell r="C416" t="str">
            <v>UN</v>
          </cell>
          <cell r="D416">
            <v>27583.85</v>
          </cell>
          <cell r="E416">
            <v>5240.9314999999997</v>
          </cell>
          <cell r="F416">
            <v>32824.781499999997</v>
          </cell>
          <cell r="G416">
            <v>0.6</v>
          </cell>
        </row>
        <row r="417">
          <cell r="B417" t="str">
            <v>BREAKER BIPOLAR ENCHUFABLE.TACO SIEMENS Q230 2x30</v>
          </cell>
          <cell r="C417" t="str">
            <v>UN</v>
          </cell>
          <cell r="D417">
            <v>27583.85</v>
          </cell>
          <cell r="E417">
            <v>5240.9314999999997</v>
          </cell>
          <cell r="F417">
            <v>32824.781499999997</v>
          </cell>
          <cell r="G417">
            <v>0.6</v>
          </cell>
        </row>
        <row r="418">
          <cell r="B418" t="str">
            <v>BREAKER BIPOLAR ENCHUFABLE.TACO SIEMENS Q240 2x40</v>
          </cell>
          <cell r="C418" t="str">
            <v>UN</v>
          </cell>
          <cell r="D418">
            <v>33100.619999999995</v>
          </cell>
          <cell r="E418">
            <v>6289.1177999999991</v>
          </cell>
          <cell r="F418">
            <v>39389.737799999995</v>
          </cell>
          <cell r="G418">
            <v>0.6</v>
          </cell>
        </row>
        <row r="419">
          <cell r="B419" t="str">
            <v>BREAKER BIPOLAR ENCHUFABLE.TACO SIEMENS Q250 2x50</v>
          </cell>
          <cell r="C419" t="str">
            <v>UN</v>
          </cell>
          <cell r="D419">
            <v>33100.619999999995</v>
          </cell>
          <cell r="E419">
            <v>6289.1177999999991</v>
          </cell>
          <cell r="F419">
            <v>39389.737799999995</v>
          </cell>
          <cell r="G419">
            <v>0.6</v>
          </cell>
        </row>
        <row r="420">
          <cell r="B420" t="str">
            <v>BREAKER BIPOLAR ENCHUFABLE.TACO SIEMENS Q260 2x60</v>
          </cell>
          <cell r="C420" t="str">
            <v>UN</v>
          </cell>
          <cell r="D420">
            <v>41927.451999999997</v>
          </cell>
          <cell r="E420">
            <v>7966.2158799999997</v>
          </cell>
          <cell r="F420">
            <v>49893.667879999994</v>
          </cell>
          <cell r="G420">
            <v>0.6</v>
          </cell>
        </row>
        <row r="421">
          <cell r="B421" t="str">
            <v xml:space="preserve">BREAKER BIPOLAR ENCHUFABLE.TACO SIEMENS Q270 2x70 </v>
          </cell>
          <cell r="C421" t="str">
            <v>UN</v>
          </cell>
          <cell r="D421">
            <v>41927.451999999997</v>
          </cell>
          <cell r="E421">
            <v>7966.2158799999997</v>
          </cell>
          <cell r="F421">
            <v>49893.667879999994</v>
          </cell>
          <cell r="G421">
            <v>0.6</v>
          </cell>
        </row>
        <row r="422">
          <cell r="B422" t="str">
            <v>BREAKER BIPOLAR ENCHUFABLE.TACO SIEMENS Q280 2x80</v>
          </cell>
          <cell r="C422" t="str">
            <v>UN</v>
          </cell>
          <cell r="D422">
            <v>47333.886599999998</v>
          </cell>
          <cell r="E422">
            <v>8993.4384539999992</v>
          </cell>
          <cell r="F422">
            <v>56327.325054000001</v>
          </cell>
          <cell r="G422">
            <v>0.6</v>
          </cell>
        </row>
        <row r="423">
          <cell r="B423" t="str">
            <v xml:space="preserve">BREAKER TRIPOLAR ENCHUFABLE.TACO SIEMENS Q3100 3x100 </v>
          </cell>
          <cell r="C423" t="str">
            <v>UN</v>
          </cell>
          <cell r="D423">
            <v>76131.425999999992</v>
          </cell>
          <cell r="E423">
            <v>14464.970939999999</v>
          </cell>
          <cell r="F423">
            <v>90596.396939999991</v>
          </cell>
          <cell r="G423">
            <v>0.9</v>
          </cell>
        </row>
        <row r="424">
          <cell r="B424" t="str">
            <v xml:space="preserve">BREAKER TRIPOLAR ENCHUFABLE.TACO SIEMENS Q315 3x15 </v>
          </cell>
          <cell r="C424" t="str">
            <v>UN</v>
          </cell>
          <cell r="D424">
            <v>63773.861199999999</v>
          </cell>
          <cell r="E424">
            <v>12117.033627999999</v>
          </cell>
          <cell r="F424">
            <v>75890.894828000004</v>
          </cell>
          <cell r="G424">
            <v>0.9</v>
          </cell>
        </row>
        <row r="425">
          <cell r="B425" t="str">
            <v xml:space="preserve">BREAKER TRIPOLAR ENCHUFABLE.TACO SIEMENS Q320 3x20 </v>
          </cell>
          <cell r="C425" t="str">
            <v>UN</v>
          </cell>
          <cell r="D425">
            <v>63773.861199999999</v>
          </cell>
          <cell r="E425">
            <v>12117.033627999999</v>
          </cell>
          <cell r="F425">
            <v>75890.894828000004</v>
          </cell>
          <cell r="G425">
            <v>0.9</v>
          </cell>
        </row>
        <row r="426">
          <cell r="B426" t="str">
            <v xml:space="preserve">BREAKER TRIPOLAR ENCHUFABLE.TACO SIEMENS Q330 3x30 </v>
          </cell>
          <cell r="C426" t="str">
            <v>UN</v>
          </cell>
          <cell r="D426">
            <v>63773.861199999999</v>
          </cell>
          <cell r="E426">
            <v>12117.033627999999</v>
          </cell>
          <cell r="F426">
            <v>75890.894828000004</v>
          </cell>
          <cell r="G426">
            <v>0.9</v>
          </cell>
        </row>
        <row r="427">
          <cell r="B427" t="str">
            <v xml:space="preserve">BREAKER TRIPOLAR ENCHUFABLE.TACO SIEMENS Q340 3x40 </v>
          </cell>
          <cell r="C427" t="str">
            <v>UN</v>
          </cell>
          <cell r="D427">
            <v>63773.861199999999</v>
          </cell>
          <cell r="E427">
            <v>12117.033627999999</v>
          </cell>
          <cell r="F427">
            <v>75890.894828000004</v>
          </cell>
          <cell r="G427">
            <v>0.9</v>
          </cell>
        </row>
        <row r="428">
          <cell r="B428" t="str">
            <v>BREAKER TRIPOLAR ENCHUFABLE.TACO SIEMENS Q350 3x50</v>
          </cell>
          <cell r="C428" t="str">
            <v>UN</v>
          </cell>
          <cell r="D428">
            <v>63773.861199999999</v>
          </cell>
          <cell r="E428">
            <v>12117.033627999999</v>
          </cell>
          <cell r="F428">
            <v>75890.894828000004</v>
          </cell>
          <cell r="G428">
            <v>0.9</v>
          </cell>
        </row>
        <row r="429">
          <cell r="B429" t="str">
            <v>BREAKER TRIPOLAR ENCHUFABLE.TACO SIEMENS Q360 3x60</v>
          </cell>
          <cell r="C429" t="str">
            <v>UN</v>
          </cell>
          <cell r="D429">
            <v>73704.047200000001</v>
          </cell>
          <cell r="E429">
            <v>14003.768968</v>
          </cell>
          <cell r="F429">
            <v>87707.816168000005</v>
          </cell>
          <cell r="G429">
            <v>0.9</v>
          </cell>
        </row>
        <row r="430">
          <cell r="B430" t="str">
            <v>BREAKER TRIPOLAR ENCHUFABLE.TACO SIEMENS Q370 3x70</v>
          </cell>
          <cell r="C430" t="str">
            <v>UN</v>
          </cell>
          <cell r="D430">
            <v>73704.047200000001</v>
          </cell>
          <cell r="E430">
            <v>14003.768968</v>
          </cell>
          <cell r="F430">
            <v>87707.816168000005</v>
          </cell>
          <cell r="G430">
            <v>0.9</v>
          </cell>
        </row>
        <row r="431">
          <cell r="B431" t="str">
            <v>BREAKERS CINTAS DE MARCACION Y ANILLOS DE MARCACION</v>
          </cell>
          <cell r="C431" t="str">
            <v>UN</v>
          </cell>
          <cell r="D431">
            <v>1324.0247999999999</v>
          </cell>
          <cell r="E431">
            <v>251.56471199999999</v>
          </cell>
          <cell r="F431">
            <v>1575.589512</v>
          </cell>
          <cell r="G431">
            <v>0.1</v>
          </cell>
        </row>
        <row r="432">
          <cell r="B432" t="str">
            <v>TUBERÍA MÉTALICA Y ACCESORIOS</v>
          </cell>
          <cell r="C432">
            <v>0</v>
          </cell>
          <cell r="D432">
            <v>0</v>
          </cell>
          <cell r="E432">
            <v>0</v>
          </cell>
          <cell r="F432">
            <v>0</v>
          </cell>
          <cell r="G432">
            <v>0</v>
          </cell>
        </row>
        <row r="433">
          <cell r="B433" t="str">
            <v>Elementos de fijación tubería EMT 3/4", 1".</v>
          </cell>
          <cell r="C433">
            <v>0</v>
          </cell>
          <cell r="D433">
            <v>1103.354</v>
          </cell>
          <cell r="E433">
            <v>209.63726</v>
          </cell>
          <cell r="F433">
            <v>1312.99126</v>
          </cell>
          <cell r="G433">
            <v>0</v>
          </cell>
        </row>
        <row r="434">
          <cell r="B434" t="str">
            <v>Grapa doble ala galvanizada en caliente 1/2''</v>
          </cell>
          <cell r="C434" t="str">
            <v>UN</v>
          </cell>
          <cell r="D434">
            <v>1346.8528137931037</v>
          </cell>
          <cell r="E434">
            <v>255.9020346206897</v>
          </cell>
          <cell r="F434">
            <v>1602.7548484137933</v>
          </cell>
          <cell r="G434">
            <v>0.1</v>
          </cell>
        </row>
        <row r="435">
          <cell r="B435" t="str">
            <v>Grapa doble ala galvanizada en caliente 3/4''</v>
          </cell>
          <cell r="C435" t="str">
            <v>UN</v>
          </cell>
          <cell r="D435">
            <v>1366.8273258620693</v>
          </cell>
          <cell r="E435">
            <v>259.69719191379318</v>
          </cell>
          <cell r="F435">
            <v>1626.5245177758625</v>
          </cell>
          <cell r="G435">
            <v>0.13</v>
          </cell>
        </row>
        <row r="436">
          <cell r="B436" t="str">
            <v>Grapa doble ala galvanizada en caliente 1''</v>
          </cell>
          <cell r="C436" t="str">
            <v>UN</v>
          </cell>
          <cell r="D436">
            <v>1402.971681034483</v>
          </cell>
          <cell r="E436">
            <v>266.56461939655179</v>
          </cell>
          <cell r="F436">
            <v>1669.5363004310348</v>
          </cell>
          <cell r="G436">
            <v>0.15</v>
          </cell>
        </row>
        <row r="437">
          <cell r="B437" t="str">
            <v>Grapa doble ala galvanizada en caliente 1 1/4''</v>
          </cell>
          <cell r="C437" t="str">
            <v>UN</v>
          </cell>
          <cell r="D437">
            <v>1478.1138931034484</v>
          </cell>
          <cell r="E437">
            <v>280.84163968965521</v>
          </cell>
          <cell r="F437">
            <v>1758.9555327931037</v>
          </cell>
          <cell r="G437">
            <v>0.17</v>
          </cell>
        </row>
        <row r="438">
          <cell r="B438" t="str">
            <v>Chazos Plasticos de 1/4''</v>
          </cell>
          <cell r="C438" t="str">
            <v>UN</v>
          </cell>
          <cell r="D438">
            <v>95.116724137931044</v>
          </cell>
          <cell r="E438">
            <v>18.072177586206898</v>
          </cell>
          <cell r="F438">
            <v>113.18890172413793</v>
          </cell>
          <cell r="G438">
            <v>0.03</v>
          </cell>
        </row>
        <row r="439">
          <cell r="B439" t="str">
            <v>Tornillo de Ensable 1/4''x2''</v>
          </cell>
          <cell r="C439" t="str">
            <v>UN</v>
          </cell>
          <cell r="D439">
            <v>95.116724137931044</v>
          </cell>
          <cell r="E439">
            <v>18.072177586206898</v>
          </cell>
          <cell r="F439">
            <v>113.18890172413793</v>
          </cell>
          <cell r="G439">
            <v>0.03</v>
          </cell>
        </row>
        <row r="440">
          <cell r="B440" t="str">
            <v>Tubería EMT 1/2"</v>
          </cell>
          <cell r="C440" t="str">
            <v>ML</v>
          </cell>
          <cell r="D440">
            <v>3377.5948741379311</v>
          </cell>
          <cell r="E440">
            <v>641.7430260862069</v>
          </cell>
          <cell r="F440">
            <v>4019.3379002241381</v>
          </cell>
          <cell r="G440">
            <v>0.38999999999999996</v>
          </cell>
        </row>
        <row r="441">
          <cell r="B441" t="str">
            <v>Tubería EMT 3/4"</v>
          </cell>
          <cell r="C441" t="str">
            <v>ML</v>
          </cell>
          <cell r="D441">
            <v>4894.7066241379307</v>
          </cell>
          <cell r="E441">
            <v>929.9942585862068</v>
          </cell>
          <cell r="F441">
            <v>5824.700882724137</v>
          </cell>
          <cell r="G441">
            <v>0.66999999999999993</v>
          </cell>
        </row>
        <row r="442">
          <cell r="B442" t="str">
            <v>Tubería EMT 1''</v>
          </cell>
          <cell r="C442" t="str">
            <v>ML</v>
          </cell>
          <cell r="D442">
            <v>7201.2871844827596</v>
          </cell>
          <cell r="E442">
            <v>1368.2445650517243</v>
          </cell>
          <cell r="F442">
            <v>8569.5317495344843</v>
          </cell>
          <cell r="G442">
            <v>0.9900000000000001</v>
          </cell>
        </row>
        <row r="443">
          <cell r="B443" t="str">
            <v>Tubería EMT 1 1/4''</v>
          </cell>
          <cell r="C443" t="str">
            <v>ML</v>
          </cell>
          <cell r="D443">
            <v>10719.654810344829</v>
          </cell>
          <cell r="E443">
            <v>2036.7344139655177</v>
          </cell>
          <cell r="F443">
            <v>12756.389224310347</v>
          </cell>
          <cell r="G443">
            <v>1.31</v>
          </cell>
        </row>
        <row r="444">
          <cell r="B444" t="str">
            <v>Tubería EMT 3''</v>
          </cell>
          <cell r="C444" t="str">
            <v>ML</v>
          </cell>
          <cell r="D444">
            <v>27710.672298850572</v>
          </cell>
          <cell r="E444">
            <v>5265.0277367816088</v>
          </cell>
          <cell r="F444">
            <v>32975.700035632181</v>
          </cell>
          <cell r="G444">
            <v>2.8</v>
          </cell>
        </row>
        <row r="445">
          <cell r="B445" t="str">
            <v>Tubería EMT 2''</v>
          </cell>
          <cell r="C445" t="str">
            <v>Ml</v>
          </cell>
          <cell r="D445">
            <v>13523.372799999999</v>
          </cell>
          <cell r="E445">
            <v>2569.4408319999998</v>
          </cell>
          <cell r="F445">
            <v>16092.813631999999</v>
          </cell>
          <cell r="G445">
            <v>1.7</v>
          </cell>
        </row>
        <row r="446">
          <cell r="B446" t="str">
            <v>TUBO GALVANIZADO 1.1/2 EMT</v>
          </cell>
          <cell r="C446">
            <v>0</v>
          </cell>
          <cell r="D446">
            <v>43264.717047999999</v>
          </cell>
          <cell r="E446">
            <v>8220.2962391199999</v>
          </cell>
          <cell r="F446">
            <v>51485.013287119997</v>
          </cell>
          <cell r="G446">
            <v>0</v>
          </cell>
        </row>
        <row r="447">
          <cell r="B447" t="str">
            <v>TUBO GALVANIZADO 1.1/4 C/U</v>
          </cell>
          <cell r="C447">
            <v>0</v>
          </cell>
          <cell r="D447">
            <v>64925.762776000003</v>
          </cell>
          <cell r="E447">
            <v>12335.89492744</v>
          </cell>
          <cell r="F447">
            <v>77261.657703439996</v>
          </cell>
          <cell r="G447">
            <v>0</v>
          </cell>
        </row>
        <row r="448">
          <cell r="B448" t="str">
            <v>TUBO GALVANIZADO 1.1/4 EMT</v>
          </cell>
          <cell r="C448">
            <v>0</v>
          </cell>
          <cell r="D448">
            <v>7943.4132306666661</v>
          </cell>
          <cell r="E448">
            <v>1509.2485138266666</v>
          </cell>
          <cell r="F448">
            <v>9452.6617444933327</v>
          </cell>
          <cell r="G448">
            <v>0</v>
          </cell>
        </row>
        <row r="449">
          <cell r="B449" t="str">
            <v>TUBO GALVANIZADO 1/2 C/U</v>
          </cell>
          <cell r="C449">
            <v>0</v>
          </cell>
          <cell r="D449">
            <v>28002.021165999999</v>
          </cell>
          <cell r="E449">
            <v>5320.3840215399996</v>
          </cell>
          <cell r="F449">
            <v>33322.405187539996</v>
          </cell>
          <cell r="G449">
            <v>0</v>
          </cell>
        </row>
        <row r="450">
          <cell r="B450" t="str">
            <v>TUBO GALVANIZADO 1/2 EMT</v>
          </cell>
          <cell r="C450">
            <v>0</v>
          </cell>
          <cell r="D450">
            <v>10478.552937999999</v>
          </cell>
          <cell r="E450">
            <v>1990.9250582199998</v>
          </cell>
          <cell r="F450">
            <v>12469.477996219999</v>
          </cell>
          <cell r="G450">
            <v>0</v>
          </cell>
        </row>
        <row r="451">
          <cell r="B451" t="str">
            <v>TUBO GALVANIZADO 2 C/U</v>
          </cell>
          <cell r="C451">
            <v>0</v>
          </cell>
          <cell r="D451">
            <v>100403.00729199999</v>
          </cell>
          <cell r="E451">
            <v>19076.571385479998</v>
          </cell>
          <cell r="F451">
            <v>119479.57867747999</v>
          </cell>
          <cell r="G451">
            <v>0</v>
          </cell>
        </row>
        <row r="452">
          <cell r="B452" t="str">
            <v>TUBO GALVANIZADO 1 1/2 EMT</v>
          </cell>
          <cell r="C452">
            <v>0</v>
          </cell>
          <cell r="D452">
            <v>9765.3170114942532</v>
          </cell>
          <cell r="E452">
            <v>1855.4102321839082</v>
          </cell>
          <cell r="F452">
            <v>11620.72724367816</v>
          </cell>
          <cell r="G452">
            <v>0</v>
          </cell>
        </row>
        <row r="453">
          <cell r="B453" t="str">
            <v>TUBO GALVANIZADO 2 EMT</v>
          </cell>
          <cell r="C453">
            <v>0</v>
          </cell>
          <cell r="D453">
            <v>12174.940689655174</v>
          </cell>
          <cell r="E453">
            <v>2313.238731034483</v>
          </cell>
          <cell r="F453">
            <v>14488.179420689656</v>
          </cell>
          <cell r="G453">
            <v>0</v>
          </cell>
        </row>
        <row r="454">
          <cell r="B454" t="str">
            <v>TUBO GALVANIZADO 2 1/2 EMT</v>
          </cell>
          <cell r="C454">
            <v>0</v>
          </cell>
          <cell r="D454">
            <v>23301.81036078</v>
          </cell>
          <cell r="E454">
            <v>4427.3439685481999</v>
          </cell>
          <cell r="F454">
            <v>27729.154329328201</v>
          </cell>
          <cell r="G454">
            <v>0</v>
          </cell>
        </row>
        <row r="455">
          <cell r="B455" t="str">
            <v>TUBO GALVANIZADO 3 C/U</v>
          </cell>
          <cell r="C455">
            <v>0</v>
          </cell>
          <cell r="D455">
            <v>236286.569162</v>
          </cell>
          <cell r="E455">
            <v>44894.448140779998</v>
          </cell>
          <cell r="F455">
            <v>281181.01730278</v>
          </cell>
          <cell r="G455">
            <v>0</v>
          </cell>
        </row>
        <row r="456">
          <cell r="B456" t="str">
            <v>TUBO GALVANIZADO 3 EMT</v>
          </cell>
          <cell r="C456">
            <v>0</v>
          </cell>
          <cell r="D456">
            <v>109083.09321000001</v>
          </cell>
          <cell r="E456">
            <v>20725.7877099</v>
          </cell>
          <cell r="F456">
            <v>129808.88091990001</v>
          </cell>
          <cell r="G456">
            <v>0</v>
          </cell>
        </row>
        <row r="457">
          <cell r="B457" t="str">
            <v>TUBO GALVANIZADO 3/4 C/U</v>
          </cell>
          <cell r="C457">
            <v>0</v>
          </cell>
          <cell r="D457">
            <v>34765.581185999996</v>
          </cell>
          <cell r="E457">
            <v>6605.4604253399993</v>
          </cell>
          <cell r="F457">
            <v>41371.041611339999</v>
          </cell>
          <cell r="G457">
            <v>1.7</v>
          </cell>
        </row>
        <row r="458">
          <cell r="B458" t="str">
            <v>TUBO GALVANIZADO 3/4 EMT</v>
          </cell>
          <cell r="C458">
            <v>0</v>
          </cell>
          <cell r="D458">
            <v>17109.710478000001</v>
          </cell>
          <cell r="E458">
            <v>3250.84499082</v>
          </cell>
          <cell r="F458">
            <v>20360.555468819999</v>
          </cell>
          <cell r="G458">
            <v>0</v>
          </cell>
        </row>
        <row r="459">
          <cell r="B459" t="str">
            <v>TUBO GALVANIZADO 4 C/U</v>
          </cell>
          <cell r="C459">
            <v>0</v>
          </cell>
          <cell r="D459">
            <v>310339.27622599999</v>
          </cell>
          <cell r="E459">
            <v>58964.462482939998</v>
          </cell>
          <cell r="F459">
            <v>369303.73870893999</v>
          </cell>
          <cell r="G459">
            <v>0</v>
          </cell>
        </row>
        <row r="460">
          <cell r="B460" t="str">
            <v>TUBO GALVANIZADO 3/4 C/U</v>
          </cell>
          <cell r="C460">
            <v>0</v>
          </cell>
          <cell r="D460">
            <v>6914.7195179999999</v>
          </cell>
          <cell r="E460">
            <v>1313.79670842</v>
          </cell>
          <cell r="F460">
            <v>8228.5162264200007</v>
          </cell>
          <cell r="G460">
            <v>0</v>
          </cell>
        </row>
        <row r="461">
          <cell r="B461" t="str">
            <v>TUBO GALVANIZADO 1 C/U</v>
          </cell>
          <cell r="C461">
            <v>0</v>
          </cell>
          <cell r="D461">
            <v>11823.541464</v>
          </cell>
          <cell r="E461">
            <v>2246.4728781600002</v>
          </cell>
          <cell r="F461">
            <v>14070.014342160001</v>
          </cell>
          <cell r="G461">
            <v>0</v>
          </cell>
        </row>
        <row r="462">
          <cell r="B462" t="str">
            <v>TUBO GALVANIZADO 1 EMT</v>
          </cell>
          <cell r="C462">
            <v>0</v>
          </cell>
          <cell r="D462">
            <v>25110.130331999997</v>
          </cell>
          <cell r="E462">
            <v>4770.9247630799991</v>
          </cell>
          <cell r="F462">
            <v>29881.055095079995</v>
          </cell>
          <cell r="G462">
            <v>0</v>
          </cell>
        </row>
        <row r="463">
          <cell r="B463" t="str">
            <v>TUBO GALVANIZADO 1.1/2 C/U</v>
          </cell>
          <cell r="C463">
            <v>0</v>
          </cell>
          <cell r="D463">
            <v>26548.903947999999</v>
          </cell>
          <cell r="E463">
            <v>5044.29175012</v>
          </cell>
          <cell r="F463">
            <v>31593.195698119998</v>
          </cell>
          <cell r="G463">
            <v>0.15</v>
          </cell>
        </row>
        <row r="464">
          <cell r="B464" t="str">
            <v>Unión EMT 1/2''</v>
          </cell>
          <cell r="C464" t="str">
            <v>UN</v>
          </cell>
          <cell r="D464">
            <v>618.25870689655176</v>
          </cell>
          <cell r="E464">
            <v>117.46915431034483</v>
          </cell>
          <cell r="F464">
            <v>735.72786120689659</v>
          </cell>
          <cell r="G464">
            <v>0.1</v>
          </cell>
        </row>
        <row r="465">
          <cell r="B465" t="str">
            <v>Unión EMT 3/4''</v>
          </cell>
          <cell r="C465" t="str">
            <v>UN</v>
          </cell>
          <cell r="D465">
            <v>951.16724137931033</v>
          </cell>
          <cell r="E465">
            <v>180.72177586206897</v>
          </cell>
          <cell r="F465">
            <v>1131.8890172413794</v>
          </cell>
          <cell r="G465">
            <v>0.125</v>
          </cell>
        </row>
        <row r="466">
          <cell r="B466" t="str">
            <v>Unión EMT 1''</v>
          </cell>
          <cell r="C466" t="str">
            <v>UN</v>
          </cell>
          <cell r="D466">
            <v>1379.1924999999999</v>
          </cell>
          <cell r="E466">
            <v>262.04657499999996</v>
          </cell>
          <cell r="F466">
            <v>1641.239075</v>
          </cell>
          <cell r="G466">
            <v>0.15</v>
          </cell>
        </row>
        <row r="467">
          <cell r="B467" t="str">
            <v>Unión EMT 1''</v>
          </cell>
          <cell r="C467" t="str">
            <v>UN</v>
          </cell>
          <cell r="D467">
            <v>1379.1924999999999</v>
          </cell>
          <cell r="E467">
            <v>262.04657499999996</v>
          </cell>
          <cell r="F467">
            <v>1641.239075</v>
          </cell>
          <cell r="G467">
            <v>0.15</v>
          </cell>
        </row>
        <row r="468">
          <cell r="B468" t="str">
            <v>Unión EMT 1 1/4''</v>
          </cell>
          <cell r="C468" t="str">
            <v>UN</v>
          </cell>
          <cell r="D468">
            <v>2045.0095689655172</v>
          </cell>
          <cell r="E468">
            <v>388.55181810344828</v>
          </cell>
          <cell r="F468">
            <v>2433.5613870689654</v>
          </cell>
          <cell r="G468">
            <v>0.17</v>
          </cell>
        </row>
        <row r="469">
          <cell r="B469" t="str">
            <v>Unión EMT 1 1/2''</v>
          </cell>
          <cell r="C469" t="str">
            <v>un</v>
          </cell>
          <cell r="D469">
            <v>2520.5931896551724</v>
          </cell>
          <cell r="E469">
            <v>478.91270603448277</v>
          </cell>
          <cell r="F469">
            <v>2999.5058956896551</v>
          </cell>
          <cell r="G469">
            <v>0.35</v>
          </cell>
        </row>
        <row r="470">
          <cell r="B470" t="str">
            <v>Unión EMT 3''</v>
          </cell>
          <cell r="C470" t="str">
            <v>un</v>
          </cell>
          <cell r="D470">
            <v>7752.0130172413801</v>
          </cell>
          <cell r="E470">
            <v>1472.8824732758621</v>
          </cell>
          <cell r="F470">
            <v>9224.8954905172432</v>
          </cell>
          <cell r="G470">
            <v>0.35</v>
          </cell>
        </row>
        <row r="471">
          <cell r="B471" t="str">
            <v>Unión EMT 2''</v>
          </cell>
          <cell r="C471" t="str">
            <v>un</v>
          </cell>
          <cell r="D471">
            <v>3757.1106034482764</v>
          </cell>
          <cell r="E471">
            <v>713.85101465517255</v>
          </cell>
          <cell r="F471">
            <v>4470.9616181034489</v>
          </cell>
          <cell r="G471">
            <v>0.22</v>
          </cell>
        </row>
        <row r="472">
          <cell r="B472" t="str">
            <v>UNIÓN METÁLICA GALVANIZADA DE 1,1/2</v>
          </cell>
          <cell r="C472">
            <v>0</v>
          </cell>
          <cell r="D472">
            <v>3089.3912</v>
          </cell>
          <cell r="E472">
            <v>586.984328</v>
          </cell>
          <cell r="F472">
            <v>3676.375528</v>
          </cell>
          <cell r="G472">
            <v>0.05</v>
          </cell>
        </row>
        <row r="473">
          <cell r="B473" t="str">
            <v>UNIÓN METÁLICA GALVANIZADA DE 1</v>
          </cell>
          <cell r="C473">
            <v>0</v>
          </cell>
          <cell r="D473">
            <v>3089.3912</v>
          </cell>
          <cell r="E473">
            <v>586.984328</v>
          </cell>
          <cell r="F473">
            <v>3676.375528</v>
          </cell>
          <cell r="G473">
            <v>0.05</v>
          </cell>
        </row>
        <row r="474">
          <cell r="B474" t="str">
            <v>Entrada a Caja EMT 1/2''</v>
          </cell>
          <cell r="C474" t="str">
            <v>UN</v>
          </cell>
          <cell r="D474">
            <v>618.25870689655176</v>
          </cell>
          <cell r="E474">
            <v>117.46915431034483</v>
          </cell>
          <cell r="F474">
            <v>735.72786120689659</v>
          </cell>
          <cell r="G474">
            <v>0.1</v>
          </cell>
        </row>
        <row r="475">
          <cell r="B475" t="str">
            <v>Entrada a Caja EMT 3/4''</v>
          </cell>
          <cell r="C475" t="str">
            <v>UN</v>
          </cell>
          <cell r="D475">
            <v>903.60887931034495</v>
          </cell>
          <cell r="E475">
            <v>171.68568706896554</v>
          </cell>
          <cell r="F475">
            <v>1075.2945663793105</v>
          </cell>
          <cell r="G475">
            <v>0.125</v>
          </cell>
        </row>
        <row r="476">
          <cell r="B476" t="str">
            <v>Entrada a Caja EMT 1 1/4''</v>
          </cell>
          <cell r="C476" t="str">
            <v>UN</v>
          </cell>
          <cell r="D476">
            <v>2092.5679310344831</v>
          </cell>
          <cell r="E476">
            <v>397.58790689655177</v>
          </cell>
          <cell r="F476">
            <v>2490.155837931035</v>
          </cell>
          <cell r="G476">
            <v>0.17</v>
          </cell>
        </row>
        <row r="477">
          <cell r="B477" t="str">
            <v>Entrada a Caja EMT 1 1/2''</v>
          </cell>
          <cell r="C477" t="str">
            <v>un</v>
          </cell>
          <cell r="D477">
            <v>2425.4764655172416</v>
          </cell>
          <cell r="E477">
            <v>460.8405284482759</v>
          </cell>
          <cell r="F477">
            <v>2886.3169939655177</v>
          </cell>
          <cell r="G477">
            <v>0.35</v>
          </cell>
        </row>
        <row r="478">
          <cell r="B478" t="str">
            <v>Entrada a Caja EMT 3''</v>
          </cell>
          <cell r="C478" t="str">
            <v>un</v>
          </cell>
          <cell r="D478">
            <v>7466.6628448275869</v>
          </cell>
          <cell r="E478">
            <v>1418.6659405172416</v>
          </cell>
          <cell r="F478">
            <v>8885.3287853448292</v>
          </cell>
          <cell r="G478">
            <v>0.33</v>
          </cell>
        </row>
        <row r="479">
          <cell r="B479" t="str">
            <v>Entrada a Caja EMT 2''</v>
          </cell>
          <cell r="C479" t="str">
            <v>un</v>
          </cell>
          <cell r="D479">
            <v>3376.6437068965515</v>
          </cell>
          <cell r="E479">
            <v>641.56230431034476</v>
          </cell>
          <cell r="F479">
            <v>4018.2060112068962</v>
          </cell>
          <cell r="G479">
            <v>0.25</v>
          </cell>
        </row>
        <row r="480">
          <cell r="B480" t="str">
            <v>Curva EMT 3''</v>
          </cell>
          <cell r="C480" t="str">
            <v>un</v>
          </cell>
          <cell r="D480">
            <v>30722.701896551727</v>
          </cell>
          <cell r="E480">
            <v>5837.3133603448287</v>
          </cell>
          <cell r="F480">
            <v>36560.015256896557</v>
          </cell>
          <cell r="G480">
            <v>0.6</v>
          </cell>
        </row>
        <row r="481">
          <cell r="B481" t="str">
            <v>Curva EMT 2''</v>
          </cell>
          <cell r="C481" t="str">
            <v>un</v>
          </cell>
          <cell r="D481">
            <v>10371.527599999999</v>
          </cell>
          <cell r="E481">
            <v>1970.590244</v>
          </cell>
          <cell r="F481">
            <v>12342.117844</v>
          </cell>
          <cell r="G481">
            <v>0.45</v>
          </cell>
        </row>
        <row r="482">
          <cell r="B482" t="str">
            <v>CURVA GALVANIZADA DE 1"</v>
          </cell>
          <cell r="C482">
            <v>0</v>
          </cell>
          <cell r="D482">
            <v>6013.2792999999992</v>
          </cell>
          <cell r="E482">
            <v>1142.5230669999999</v>
          </cell>
          <cell r="F482">
            <v>7155.8023669999993</v>
          </cell>
          <cell r="G482">
            <v>0.05</v>
          </cell>
        </row>
        <row r="483">
          <cell r="B483" t="str">
            <v>CURVA GALVANIZADA DE 3/4"</v>
          </cell>
          <cell r="C483">
            <v>0</v>
          </cell>
          <cell r="D483">
            <v>4468.5837000000001</v>
          </cell>
          <cell r="E483">
            <v>849.03090300000008</v>
          </cell>
          <cell r="F483">
            <v>5317.614603</v>
          </cell>
          <cell r="G483">
            <v>0.05</v>
          </cell>
        </row>
        <row r="484">
          <cell r="B484" t="str">
            <v>Conduleta en L 1/2''</v>
          </cell>
          <cell r="C484" t="str">
            <v>UN</v>
          </cell>
          <cell r="D484">
            <v>7171.8009999999995</v>
          </cell>
          <cell r="E484">
            <v>1362.64219</v>
          </cell>
          <cell r="F484">
            <v>8534.44319</v>
          </cell>
          <cell r="G484">
            <v>0.3</v>
          </cell>
        </row>
        <row r="485">
          <cell r="B485" t="str">
            <v>Conduleta en L 3/4''</v>
          </cell>
          <cell r="C485" t="str">
            <v>UN</v>
          </cell>
          <cell r="D485">
            <v>14233.266599999999</v>
          </cell>
          <cell r="E485">
            <v>2704.3206539999996</v>
          </cell>
          <cell r="F485">
            <v>16937.587253999998</v>
          </cell>
          <cell r="G485">
            <v>0.32500000000000001</v>
          </cell>
        </row>
        <row r="486">
          <cell r="B486" t="str">
            <v>Conduleta en L 1''</v>
          </cell>
          <cell r="C486" t="str">
            <v>UN</v>
          </cell>
          <cell r="D486">
            <v>14453.937399999999</v>
          </cell>
          <cell r="E486">
            <v>2746.248106</v>
          </cell>
          <cell r="F486">
            <v>17200.185505999998</v>
          </cell>
          <cell r="G486">
            <v>0.35</v>
          </cell>
        </row>
        <row r="487">
          <cell r="B487" t="str">
            <v>Conduleta en L 1 1/4''</v>
          </cell>
          <cell r="C487" t="str">
            <v>UN</v>
          </cell>
          <cell r="D487">
            <v>18928.228103448277</v>
          </cell>
          <cell r="E487">
            <v>3596.3633396551727</v>
          </cell>
          <cell r="F487">
            <v>22524.591443103451</v>
          </cell>
          <cell r="G487">
            <v>0.37</v>
          </cell>
        </row>
        <row r="488">
          <cell r="B488" t="str">
            <v>Conduleta en L 2''</v>
          </cell>
          <cell r="C488" t="str">
            <v>UN</v>
          </cell>
          <cell r="D488">
            <v>22828.013793103448</v>
          </cell>
          <cell r="E488">
            <v>4337.3226206896552</v>
          </cell>
          <cell r="F488">
            <v>27165.336413793102</v>
          </cell>
          <cell r="G488">
            <v>0.5</v>
          </cell>
        </row>
        <row r="489">
          <cell r="B489" t="str">
            <v>CORAZA METÁLICA 3/4"</v>
          </cell>
          <cell r="C489">
            <v>0</v>
          </cell>
          <cell r="D489">
            <v>3061.2868999999996</v>
          </cell>
          <cell r="E489">
            <v>581.64451099999997</v>
          </cell>
          <cell r="F489">
            <v>3642.9314109999996</v>
          </cell>
          <cell r="G489">
            <v>0.5</v>
          </cell>
        </row>
        <row r="490">
          <cell r="B490" t="str">
            <v>CORAZA METÁLICA 1"</v>
          </cell>
          <cell r="C490">
            <v>0</v>
          </cell>
          <cell r="D490">
            <v>0</v>
          </cell>
          <cell r="E490">
            <v>0</v>
          </cell>
          <cell r="F490">
            <v>0</v>
          </cell>
          <cell r="G490">
            <v>0</v>
          </cell>
        </row>
        <row r="491">
          <cell r="B491" t="str">
            <v>CORAZA METÁLICA 1. 1/2"</v>
          </cell>
          <cell r="C491">
            <v>0</v>
          </cell>
          <cell r="D491">
            <v>0</v>
          </cell>
          <cell r="E491">
            <v>0</v>
          </cell>
          <cell r="F491">
            <v>0</v>
          </cell>
          <cell r="G491">
            <v>0</v>
          </cell>
        </row>
        <row r="492">
          <cell r="B492" t="str">
            <v>CORAZA METÁLICA 2"</v>
          </cell>
          <cell r="C492" t="str">
            <v>ML</v>
          </cell>
          <cell r="D492">
            <v>15188.771164</v>
          </cell>
          <cell r="E492">
            <v>2885.86652116</v>
          </cell>
          <cell r="F492">
            <v>18074.63768516</v>
          </cell>
          <cell r="G492">
            <v>0</v>
          </cell>
        </row>
        <row r="493">
          <cell r="B493" t="str">
            <v>CORAZA METÁLICA 3"</v>
          </cell>
          <cell r="C493" t="str">
            <v>ML</v>
          </cell>
          <cell r="D493">
            <v>44600.878742000001</v>
          </cell>
          <cell r="E493">
            <v>8474.166960980001</v>
          </cell>
          <cell r="F493">
            <v>53075.045702980002</v>
          </cell>
          <cell r="G493">
            <v>0</v>
          </cell>
        </row>
        <row r="494">
          <cell r="B494" t="str">
            <v>CORAZA METÁLICA AMERICANA 1"</v>
          </cell>
          <cell r="C494">
            <v>0</v>
          </cell>
          <cell r="D494">
            <v>6476.6879800000006</v>
          </cell>
          <cell r="E494">
            <v>1230.5707162000001</v>
          </cell>
          <cell r="F494">
            <v>7707.2586962000005</v>
          </cell>
          <cell r="G494">
            <v>0</v>
          </cell>
        </row>
        <row r="495">
          <cell r="B495" t="str">
            <v>CONECTOR RECTO 3/4"</v>
          </cell>
          <cell r="C495">
            <v>0</v>
          </cell>
          <cell r="D495">
            <v>2943.6651999999999</v>
          </cell>
          <cell r="E495">
            <v>559.29638799999998</v>
          </cell>
          <cell r="F495">
            <v>3502.9615880000001</v>
          </cell>
          <cell r="G495">
            <v>0</v>
          </cell>
        </row>
        <row r="496">
          <cell r="B496" t="str">
            <v>CONECTOR CURVO 3/4"</v>
          </cell>
          <cell r="C496">
            <v>0</v>
          </cell>
          <cell r="D496">
            <v>2471.0965999999999</v>
          </cell>
          <cell r="E496">
            <v>469.508354</v>
          </cell>
          <cell r="F496">
            <v>2940.6049539999999</v>
          </cell>
          <cell r="G496">
            <v>0</v>
          </cell>
        </row>
        <row r="497">
          <cell r="B497" t="str">
            <v>CONECTOR RECTO 1"</v>
          </cell>
          <cell r="C497" t="str">
            <v>Un</v>
          </cell>
          <cell r="D497">
            <v>3467.2378999999996</v>
          </cell>
          <cell r="E497">
            <v>658.77520099999992</v>
          </cell>
          <cell r="F497">
            <v>4126.0131009999996</v>
          </cell>
          <cell r="G497">
            <v>0.3</v>
          </cell>
        </row>
        <row r="498">
          <cell r="B498" t="str">
            <v>CONECTOR CURVO 1"</v>
          </cell>
          <cell r="C498" t="str">
            <v>Un</v>
          </cell>
          <cell r="D498">
            <v>4414.4569000000001</v>
          </cell>
          <cell r="E498">
            <v>838.74681099999998</v>
          </cell>
          <cell r="F498">
            <v>5253.2037110000001</v>
          </cell>
          <cell r="G498">
            <v>0.3</v>
          </cell>
        </row>
        <row r="499">
          <cell r="B499" t="str">
            <v>CONECTOR CURVO 2"</v>
          </cell>
          <cell r="C499" t="str">
            <v>Un</v>
          </cell>
          <cell r="D499">
            <v>20492.593841999998</v>
          </cell>
          <cell r="E499">
            <v>3893.5928299799998</v>
          </cell>
          <cell r="F499">
            <v>24386.186671979998</v>
          </cell>
          <cell r="G499">
            <v>0.3</v>
          </cell>
        </row>
        <row r="500">
          <cell r="B500" t="str">
            <v>CONECTOR CURVO 3"</v>
          </cell>
          <cell r="C500" t="str">
            <v>Un</v>
          </cell>
          <cell r="D500">
            <v>78352.477601999999</v>
          </cell>
          <cell r="E500">
            <v>14886.97074438</v>
          </cell>
          <cell r="F500">
            <v>93239.448346379999</v>
          </cell>
          <cell r="G500">
            <v>0.4</v>
          </cell>
        </row>
        <row r="501">
          <cell r="B501" t="str">
            <v>CONECTOR RECTO 1,1/2"</v>
          </cell>
          <cell r="C501">
            <v>0</v>
          </cell>
          <cell r="D501">
            <v>0</v>
          </cell>
          <cell r="E501">
            <v>0</v>
          </cell>
          <cell r="F501">
            <v>0</v>
          </cell>
          <cell r="G501">
            <v>0</v>
          </cell>
        </row>
        <row r="502">
          <cell r="B502" t="str">
            <v>CONECTOR RECTO 2"</v>
          </cell>
          <cell r="C502" t="str">
            <v>Un</v>
          </cell>
          <cell r="D502">
            <v>8196.816866000001</v>
          </cell>
          <cell r="E502">
            <v>1557.3952045400001</v>
          </cell>
          <cell r="F502">
            <v>9754.2120705400012</v>
          </cell>
          <cell r="G502">
            <v>0.2</v>
          </cell>
        </row>
        <row r="503">
          <cell r="B503" t="str">
            <v>CONECTOR RECTO 3"</v>
          </cell>
          <cell r="C503" t="str">
            <v>Un</v>
          </cell>
          <cell r="D503">
            <v>38573.255839999998</v>
          </cell>
          <cell r="E503">
            <v>7328.9186095999994</v>
          </cell>
          <cell r="F503">
            <v>45902.174449599996</v>
          </cell>
          <cell r="G503">
            <v>0.3</v>
          </cell>
        </row>
        <row r="504">
          <cell r="B504" t="str">
            <v>CONECTOR CURVO 1,1/2"</v>
          </cell>
          <cell r="C504">
            <v>0</v>
          </cell>
          <cell r="D504">
            <v>0</v>
          </cell>
          <cell r="E504">
            <v>0</v>
          </cell>
          <cell r="F504">
            <v>0</v>
          </cell>
          <cell r="G504">
            <v>0</v>
          </cell>
        </row>
        <row r="505">
          <cell r="B505" t="str">
            <v>TUBERÍA PLASTICA Y ACCESORIOS</v>
          </cell>
          <cell r="C505">
            <v>0</v>
          </cell>
          <cell r="D505">
            <v>0</v>
          </cell>
          <cell r="E505">
            <v>0</v>
          </cell>
          <cell r="F505">
            <v>0</v>
          </cell>
          <cell r="G505">
            <v>0</v>
          </cell>
        </row>
        <row r="506">
          <cell r="B506" t="str">
            <v>Tubo PVC DB60 1/2''</v>
          </cell>
          <cell r="C506" t="str">
            <v>ML</v>
          </cell>
          <cell r="D506">
            <v>1473.3580568965519</v>
          </cell>
          <cell r="E506">
            <v>279.93803081034486</v>
          </cell>
          <cell r="F506">
            <v>1753.2960877068967</v>
          </cell>
          <cell r="G506">
            <v>0.15</v>
          </cell>
        </row>
        <row r="507">
          <cell r="B507" t="str">
            <v>Tubo PVC DB60 3/4''</v>
          </cell>
          <cell r="C507" t="str">
            <v>ML</v>
          </cell>
          <cell r="D507">
            <v>1930.8695</v>
          </cell>
          <cell r="E507">
            <v>366.865205</v>
          </cell>
          <cell r="F507">
            <v>2297.7347049999998</v>
          </cell>
          <cell r="G507">
            <v>0.19</v>
          </cell>
        </row>
        <row r="508">
          <cell r="B508" t="str">
            <v>Tubo PVC DB60 1''</v>
          </cell>
          <cell r="C508" t="str">
            <v>ML</v>
          </cell>
          <cell r="D508">
            <v>2674.6822827586211</v>
          </cell>
          <cell r="E508">
            <v>508.18963372413799</v>
          </cell>
          <cell r="F508">
            <v>3182.8719164827589</v>
          </cell>
          <cell r="G508">
            <v>0.25</v>
          </cell>
        </row>
        <row r="509">
          <cell r="B509" t="str">
            <v>Tubo PVC DB60 2''</v>
          </cell>
          <cell r="C509" t="str">
            <v>ML</v>
          </cell>
          <cell r="D509">
            <v>3604.9238448275864</v>
          </cell>
          <cell r="E509">
            <v>684.93553051724143</v>
          </cell>
          <cell r="F509">
            <v>4289.8593753448276</v>
          </cell>
          <cell r="G509">
            <v>0.253</v>
          </cell>
        </row>
        <row r="510">
          <cell r="B510" t="str">
            <v>Curva PVC 1/2''</v>
          </cell>
          <cell r="C510" t="str">
            <v>UN</v>
          </cell>
          <cell r="D510">
            <v>569.749177586207</v>
          </cell>
          <cell r="E510">
            <v>108.25234374137933</v>
          </cell>
          <cell r="F510">
            <v>678.00152132758637</v>
          </cell>
          <cell r="G510">
            <v>4.9999999999999996E-2</v>
          </cell>
        </row>
        <row r="511">
          <cell r="B511" t="str">
            <v>Curva PVC 3/4''</v>
          </cell>
          <cell r="C511" t="str">
            <v>UN</v>
          </cell>
          <cell r="D511">
            <v>909.31588275862077</v>
          </cell>
          <cell r="E511">
            <v>172.77001772413794</v>
          </cell>
          <cell r="F511">
            <v>1082.0859004827587</v>
          </cell>
          <cell r="G511">
            <v>6.3333333333333339E-2</v>
          </cell>
        </row>
        <row r="512">
          <cell r="B512" t="str">
            <v>Curva PVC 1''</v>
          </cell>
          <cell r="C512" t="str">
            <v>UN</v>
          </cell>
          <cell r="D512">
            <v>1722.563874137931</v>
          </cell>
          <cell r="E512">
            <v>327.28713608620689</v>
          </cell>
          <cell r="F512">
            <v>2049.851010224138</v>
          </cell>
          <cell r="G512">
            <v>8.3333333333333329E-2</v>
          </cell>
        </row>
        <row r="513">
          <cell r="B513" t="str">
            <v>Entrada a Caja PVC 1/2''</v>
          </cell>
          <cell r="C513" t="str">
            <v>UN</v>
          </cell>
          <cell r="D513">
            <v>287.25250689655178</v>
          </cell>
          <cell r="E513">
            <v>54.577976310344837</v>
          </cell>
          <cell r="F513">
            <v>341.83048320689659</v>
          </cell>
          <cell r="G513">
            <v>1.6666666666666666E-2</v>
          </cell>
        </row>
        <row r="514">
          <cell r="B514" t="str">
            <v>Entrada a Caja PVC 3/4''</v>
          </cell>
          <cell r="C514" t="str">
            <v>UN</v>
          </cell>
          <cell r="D514">
            <v>382.36923103448277</v>
          </cell>
          <cell r="E514">
            <v>72.650153896551728</v>
          </cell>
          <cell r="F514">
            <v>455.01938493103449</v>
          </cell>
          <cell r="G514">
            <v>2.1111111111111112E-2</v>
          </cell>
        </row>
        <row r="515">
          <cell r="B515" t="str">
            <v>Entrada a Caja PVC 1''</v>
          </cell>
          <cell r="C515" t="str">
            <v>UN</v>
          </cell>
          <cell r="D515">
            <v>704.81492586206912</v>
          </cell>
          <cell r="E515">
            <v>133.91483591379313</v>
          </cell>
          <cell r="F515">
            <v>838.72976177586224</v>
          </cell>
          <cell r="G515">
            <v>2.7777777777777776E-2</v>
          </cell>
        </row>
        <row r="516">
          <cell r="B516" t="str">
            <v>Unión PVC 1/2''</v>
          </cell>
          <cell r="C516" t="str">
            <v>UN</v>
          </cell>
          <cell r="D516">
            <v>201.6474551724138</v>
          </cell>
          <cell r="E516">
            <v>38.31301648275862</v>
          </cell>
          <cell r="F516">
            <v>239.96047165517243</v>
          </cell>
          <cell r="G516">
            <v>1.6666666666666666E-2</v>
          </cell>
        </row>
        <row r="517">
          <cell r="B517" t="str">
            <v>Unión PVC 3/4''</v>
          </cell>
          <cell r="C517" t="str">
            <v>UN</v>
          </cell>
          <cell r="D517">
            <v>418.51358620689655</v>
          </cell>
          <cell r="E517">
            <v>79.517581379310343</v>
          </cell>
          <cell r="F517">
            <v>498.03116758620689</v>
          </cell>
          <cell r="G517">
            <v>2.1111111111111112E-2</v>
          </cell>
        </row>
        <row r="518">
          <cell r="B518" t="str">
            <v>Unión PVC 1''</v>
          </cell>
          <cell r="C518" t="str">
            <v>UN</v>
          </cell>
          <cell r="D518">
            <v>681.0357448275862</v>
          </cell>
          <cell r="E518">
            <v>129.39679151724138</v>
          </cell>
          <cell r="F518">
            <v>810.43253634482755</v>
          </cell>
          <cell r="G518">
            <v>2.7777777777777776E-2</v>
          </cell>
        </row>
        <row r="519">
          <cell r="B519" t="str">
            <v>Tubería PVC 1"</v>
          </cell>
          <cell r="C519">
            <v>0</v>
          </cell>
          <cell r="D519">
            <v>5516.7699999999995</v>
          </cell>
          <cell r="E519">
            <v>1048.1862999999998</v>
          </cell>
          <cell r="F519">
            <v>6564.9562999999998</v>
          </cell>
          <cell r="G519">
            <v>0</v>
          </cell>
        </row>
        <row r="520">
          <cell r="B520" t="str">
            <v>TUBO PVC 1" PLASTIMEC</v>
          </cell>
          <cell r="C520">
            <v>0</v>
          </cell>
          <cell r="D520">
            <v>8012.556748</v>
          </cell>
          <cell r="E520">
            <v>1522.3857821199999</v>
          </cell>
          <cell r="F520">
            <v>9534.942530119999</v>
          </cell>
          <cell r="G520">
            <v>0</v>
          </cell>
        </row>
        <row r="521">
          <cell r="B521" t="str">
            <v>TUBO PVC 1/2 PLASTIMEC</v>
          </cell>
          <cell r="C521">
            <v>0</v>
          </cell>
          <cell r="D521">
            <v>4417.8294159999996</v>
          </cell>
          <cell r="E521">
            <v>839.38758903999997</v>
          </cell>
          <cell r="F521">
            <v>5257.21700504</v>
          </cell>
          <cell r="G521">
            <v>0</v>
          </cell>
        </row>
        <row r="522">
          <cell r="B522" t="str">
            <v>TUBO PVC 11/2 PLASTIMEC</v>
          </cell>
          <cell r="C522">
            <v>0</v>
          </cell>
          <cell r="D522">
            <v>15794.51251</v>
          </cell>
          <cell r="E522">
            <v>3000.9573769000003</v>
          </cell>
          <cell r="F522">
            <v>18795.469886900002</v>
          </cell>
          <cell r="G522">
            <v>0</v>
          </cell>
        </row>
        <row r="523">
          <cell r="B523" t="str">
            <v>TUBO PVC 11/4 PLASTIMEC</v>
          </cell>
          <cell r="C523">
            <v>0</v>
          </cell>
          <cell r="D523">
            <v>12390.665420000001</v>
          </cell>
          <cell r="E523">
            <v>2354.2264298000005</v>
          </cell>
          <cell r="F523">
            <v>14744.891849800002</v>
          </cell>
          <cell r="G523">
            <v>0</v>
          </cell>
        </row>
        <row r="524">
          <cell r="B524" t="str">
            <v>TUBO PVC 2" PLASTIMEC</v>
          </cell>
          <cell r="C524">
            <v>0</v>
          </cell>
          <cell r="D524">
            <v>24299.165141999998</v>
          </cell>
          <cell r="E524">
            <v>4616.8413769799999</v>
          </cell>
          <cell r="F524">
            <v>28916.006518979997</v>
          </cell>
          <cell r="G524">
            <v>0</v>
          </cell>
        </row>
        <row r="525">
          <cell r="B525" t="str">
            <v>TUBO PVC 3/4 PLASTIMEC</v>
          </cell>
          <cell r="C525">
            <v>0</v>
          </cell>
          <cell r="D525">
            <v>5781.5749599999999</v>
          </cell>
          <cell r="E525">
            <v>1098.4992424</v>
          </cell>
          <cell r="F525">
            <v>6880.0742024000001</v>
          </cell>
          <cell r="G525">
            <v>0</v>
          </cell>
        </row>
        <row r="526">
          <cell r="B526" t="str">
            <v>PUESTA A TIERRA</v>
          </cell>
          <cell r="C526">
            <v>0</v>
          </cell>
          <cell r="D526">
            <v>0</v>
          </cell>
          <cell r="E526">
            <v>0</v>
          </cell>
          <cell r="F526">
            <v>0</v>
          </cell>
          <cell r="G526">
            <v>0</v>
          </cell>
        </row>
        <row r="527">
          <cell r="B527" t="str">
            <v>VARILLA COBRE - COBRE 1/2 x 2,40 MT</v>
          </cell>
          <cell r="C527" t="str">
            <v>UN</v>
          </cell>
          <cell r="D527">
            <v>151608.50178055555</v>
          </cell>
          <cell r="E527">
            <v>28805.615338305557</v>
          </cell>
          <cell r="F527">
            <v>180414.11711886112</v>
          </cell>
          <cell r="G527">
            <v>0</v>
          </cell>
        </row>
        <row r="528">
          <cell r="B528" t="str">
            <v>VARILLA COOPER WELL 5/8 x 1 MT</v>
          </cell>
          <cell r="C528" t="str">
            <v>UN</v>
          </cell>
          <cell r="D528">
            <v>14374.250722222223</v>
          </cell>
          <cell r="E528">
            <v>2731.1076372222224</v>
          </cell>
          <cell r="F528">
            <v>17105.358359444446</v>
          </cell>
          <cell r="G528">
            <v>0</v>
          </cell>
        </row>
        <row r="529">
          <cell r="B529" t="str">
            <v>VARILLA COOPER WELL 5/8 x 1.5 MT</v>
          </cell>
          <cell r="C529" t="str">
            <v>UN</v>
          </cell>
          <cell r="D529">
            <v>21561.376083333333</v>
          </cell>
          <cell r="E529">
            <v>4096.6614558333331</v>
          </cell>
          <cell r="F529">
            <v>25658.037539166668</v>
          </cell>
          <cell r="G529">
            <v>0</v>
          </cell>
        </row>
        <row r="530">
          <cell r="B530" t="str">
            <v>VARILLA COOPER WELL 5/8 x 1.8 MT</v>
          </cell>
          <cell r="C530" t="str">
            <v>UN</v>
          </cell>
          <cell r="D530">
            <v>25873.651299999998</v>
          </cell>
          <cell r="E530">
            <v>4915.9937469999995</v>
          </cell>
          <cell r="F530">
            <v>30789.645046999998</v>
          </cell>
          <cell r="G530">
            <v>0</v>
          </cell>
        </row>
        <row r="531">
          <cell r="B531" t="str">
            <v>VARILLA COOPER WELL 5/8 x 2.4 MT</v>
          </cell>
          <cell r="C531">
            <v>0</v>
          </cell>
          <cell r="D531">
            <v>34266.803880555563</v>
          </cell>
          <cell r="E531">
            <v>6510.6927373055569</v>
          </cell>
          <cell r="F531">
            <v>40777.496617861121</v>
          </cell>
          <cell r="G531">
            <v>0</v>
          </cell>
        </row>
        <row r="532">
          <cell r="B532" t="str">
            <v>GRAPA P/VARILLA COOPER WELL T/EPM</v>
          </cell>
          <cell r="C532">
            <v>0</v>
          </cell>
          <cell r="D532">
            <v>5555.0809027777786</v>
          </cell>
          <cell r="E532">
            <v>1055.465371527778</v>
          </cell>
          <cell r="F532">
            <v>6610.5462743055568</v>
          </cell>
          <cell r="G532">
            <v>0</v>
          </cell>
        </row>
        <row r="533">
          <cell r="B533" t="str">
            <v>SOLDADURA EXOTERMICA  90G</v>
          </cell>
          <cell r="C533">
            <v>0</v>
          </cell>
          <cell r="D533">
            <v>12930.695905555556</v>
          </cell>
          <cell r="E533">
            <v>2456.8322220555556</v>
          </cell>
          <cell r="F533">
            <v>15387.528127611113</v>
          </cell>
          <cell r="G533">
            <v>0</v>
          </cell>
        </row>
        <row r="534">
          <cell r="B534" t="str">
            <v>SOLDADURA EXOTERMICA 115G</v>
          </cell>
          <cell r="C534">
            <v>0</v>
          </cell>
          <cell r="D534">
            <v>16435.561183999998</v>
          </cell>
          <cell r="E534">
            <v>3122.7566249599995</v>
          </cell>
          <cell r="F534">
            <v>19558.317808959997</v>
          </cell>
          <cell r="G534">
            <v>0</v>
          </cell>
        </row>
        <row r="535">
          <cell r="B535" t="str">
            <v>SOLDADURA EXOTERMICA 150G</v>
          </cell>
          <cell r="C535">
            <v>0</v>
          </cell>
          <cell r="D535">
            <v>19347.005902777779</v>
          </cell>
          <cell r="E535">
            <v>3675.931121527778</v>
          </cell>
          <cell r="F535">
            <v>23022.937024305556</v>
          </cell>
          <cell r="G535">
            <v>0</v>
          </cell>
        </row>
        <row r="536">
          <cell r="B536" t="str">
            <v xml:space="preserve">Soporte Dehn snap roof conductor holder StSt para teja de barro ref: 204129 </v>
          </cell>
          <cell r="C536">
            <v>0</v>
          </cell>
          <cell r="D536">
            <v>27583.85</v>
          </cell>
          <cell r="E536">
            <v>5240.9314999999997</v>
          </cell>
          <cell r="F536">
            <v>32824.781499999997</v>
          </cell>
          <cell r="G536">
            <v>0</v>
          </cell>
        </row>
        <row r="537">
          <cell r="B537" t="str">
            <v>TABLEROS</v>
          </cell>
          <cell r="C537">
            <v>0</v>
          </cell>
          <cell r="D537">
            <v>0</v>
          </cell>
          <cell r="E537">
            <v>0</v>
          </cell>
          <cell r="F537">
            <v>0</v>
          </cell>
          <cell r="G537">
            <v>0</v>
          </cell>
        </row>
        <row r="538">
          <cell r="B538" t="str">
            <v>TABLERO TRIFASICO NTQ-412-T  611096</v>
          </cell>
          <cell r="C538" t="str">
            <v>UN</v>
          </cell>
          <cell r="D538">
            <v>225084.21599999999</v>
          </cell>
          <cell r="E538">
            <v>42766.001039999996</v>
          </cell>
          <cell r="F538">
            <v>267850.21703999996</v>
          </cell>
          <cell r="G538">
            <v>10.6</v>
          </cell>
        </row>
        <row r="539">
          <cell r="B539" t="str">
            <v>TABLERO TRIFASICO NTQ-418-T  611099</v>
          </cell>
          <cell r="C539" t="str">
            <v>UN</v>
          </cell>
          <cell r="D539">
            <v>278596.88500000007</v>
          </cell>
          <cell r="E539">
            <v>52933.40815000001</v>
          </cell>
          <cell r="F539">
            <v>331530.2931500001</v>
          </cell>
          <cell r="G539">
            <v>11.8</v>
          </cell>
        </row>
        <row r="540">
          <cell r="B540" t="str">
            <v>TABLERO TRIFASICO NTQ-424-T  611102</v>
          </cell>
          <cell r="C540" t="str">
            <v>UN</v>
          </cell>
          <cell r="D540">
            <v>308939.12</v>
          </cell>
          <cell r="E540">
            <v>58698.432800000002</v>
          </cell>
          <cell r="F540">
            <v>367637.5528</v>
          </cell>
          <cell r="G540">
            <v>13</v>
          </cell>
        </row>
        <row r="541">
          <cell r="B541" t="str">
            <v>TABLERO TRIFASICO NTQ-430-T  611105</v>
          </cell>
          <cell r="C541" t="str">
            <v>UN</v>
          </cell>
          <cell r="D541">
            <v>366313.52799999999</v>
          </cell>
          <cell r="E541">
            <v>69599.570319999999</v>
          </cell>
          <cell r="F541">
            <v>435913.09831999999</v>
          </cell>
          <cell r="G541">
            <v>14</v>
          </cell>
        </row>
        <row r="542">
          <cell r="B542" t="str">
            <v>TABLERO TRIFASICO NTQ-436-T  611108</v>
          </cell>
          <cell r="C542" t="str">
            <v>UN</v>
          </cell>
          <cell r="D542">
            <v>379553.77599999995</v>
          </cell>
          <cell r="E542">
            <v>72115.217439999993</v>
          </cell>
          <cell r="F542">
            <v>451668.99343999993</v>
          </cell>
          <cell r="G542">
            <v>15.4</v>
          </cell>
        </row>
        <row r="543">
          <cell r="B543" t="str">
            <v>TABLERO TRIFASICO NTQ-442-T  611111</v>
          </cell>
          <cell r="C543" t="str">
            <v>UN</v>
          </cell>
          <cell r="D543">
            <v>350838.98814999999</v>
          </cell>
          <cell r="E543">
            <v>66659.407748500002</v>
          </cell>
          <cell r="F543">
            <v>417498.39589849999</v>
          </cell>
          <cell r="G543">
            <v>16.600000000000001</v>
          </cell>
        </row>
        <row r="544">
          <cell r="B544" t="str">
            <v>TABLERO 01 4CTOS TERCOL 104 RETIE</v>
          </cell>
          <cell r="C544" t="str">
            <v>UN</v>
          </cell>
          <cell r="D544">
            <v>93371.332249999992</v>
          </cell>
          <cell r="E544">
            <v>17740.553127499999</v>
          </cell>
          <cell r="F544">
            <v>111111.88537749999</v>
          </cell>
          <cell r="G544">
            <v>1.6</v>
          </cell>
        </row>
        <row r="545">
          <cell r="B545" t="str">
            <v>TABLERO 01 6CTOS TERCOL 106 RETIE</v>
          </cell>
          <cell r="C545" t="str">
            <v>UN</v>
          </cell>
          <cell r="D545">
            <v>94474.686249999999</v>
          </cell>
          <cell r="E545">
            <v>17950.190387499999</v>
          </cell>
          <cell r="F545">
            <v>112424.8766375</v>
          </cell>
          <cell r="G545">
            <v>1.8</v>
          </cell>
        </row>
        <row r="546">
          <cell r="B546" t="str">
            <v>TABLERO 01  8 CTOS.TERCOL TEP 108  RETIE</v>
          </cell>
          <cell r="C546" t="str">
            <v>UN</v>
          </cell>
          <cell r="D546">
            <v>95578.040249999991</v>
          </cell>
          <cell r="E546">
            <v>18159.827647499998</v>
          </cell>
          <cell r="F546">
            <v>113737.86789749999</v>
          </cell>
          <cell r="G546">
            <v>1.63</v>
          </cell>
        </row>
        <row r="547">
          <cell r="B547" t="str">
            <v>TABLERO MONOFASICO TQ-CP-12  611051</v>
          </cell>
          <cell r="C547" t="str">
            <v>UN</v>
          </cell>
          <cell r="D547">
            <v>111990.431</v>
          </cell>
          <cell r="E547">
            <v>21278.18189</v>
          </cell>
          <cell r="F547">
            <v>133268.61288999999</v>
          </cell>
          <cell r="G547">
            <v>7</v>
          </cell>
        </row>
        <row r="548">
          <cell r="B548" t="str">
            <v>TABLERO MONOFASICO TQ-CP-18  611054</v>
          </cell>
          <cell r="C548" t="str">
            <v>UN</v>
          </cell>
          <cell r="D548">
            <v>128540.74100000001</v>
          </cell>
          <cell r="E548">
            <v>24422.740790000003</v>
          </cell>
          <cell r="F548">
            <v>152963.48179000002</v>
          </cell>
          <cell r="G548">
            <v>8</v>
          </cell>
        </row>
        <row r="549">
          <cell r="B549" t="str">
            <v>TABLERO MONOFASICO TQ-CP-24  611057</v>
          </cell>
          <cell r="C549" t="str">
            <v>UN</v>
          </cell>
          <cell r="D549">
            <v>158331.299</v>
          </cell>
          <cell r="E549">
            <v>30082.946810000001</v>
          </cell>
          <cell r="F549">
            <v>188414.24580999999</v>
          </cell>
          <cell r="G549">
            <v>8.5</v>
          </cell>
        </row>
        <row r="550">
          <cell r="B550" t="str">
            <v xml:space="preserve">TABLERO MONOFASICO TQ-CP-30  </v>
          </cell>
          <cell r="C550" t="str">
            <v>UN</v>
          </cell>
          <cell r="D550">
            <v>188121.85699999999</v>
          </cell>
          <cell r="E550">
            <v>35743.152829999999</v>
          </cell>
          <cell r="F550">
            <v>223865.00983</v>
          </cell>
          <cell r="G550">
            <v>10.5</v>
          </cell>
        </row>
        <row r="551">
          <cell r="B551" t="str">
            <v>TABLERO MONOFASICO TQ-CP-36</v>
          </cell>
          <cell r="C551" t="str">
            <v>UN</v>
          </cell>
          <cell r="D551">
            <v>217912.41499999998</v>
          </cell>
          <cell r="E551">
            <v>41403.358849999997</v>
          </cell>
          <cell r="F551">
            <v>259315.77384999997</v>
          </cell>
          <cell r="G551">
            <v>12</v>
          </cell>
        </row>
        <row r="552">
          <cell r="B552" t="str">
            <v>TABLERO BIFASICO 24</v>
          </cell>
          <cell r="C552" t="str">
            <v>UN</v>
          </cell>
          <cell r="D552">
            <v>190063.76003999999</v>
          </cell>
          <cell r="E552">
            <v>36112.114407599998</v>
          </cell>
          <cell r="F552">
            <v>226175.87444759998</v>
          </cell>
          <cell r="G552">
            <v>10</v>
          </cell>
        </row>
        <row r="553">
          <cell r="B553" t="str">
            <v>TABLERO 03 12CTOS.TERCOL TRP 312  RETIE</v>
          </cell>
          <cell r="C553" t="str">
            <v>UN</v>
          </cell>
          <cell r="D553">
            <v>132402.48000000001</v>
          </cell>
          <cell r="E553">
            <v>25156.471200000004</v>
          </cell>
          <cell r="F553">
            <v>157558.95120000001</v>
          </cell>
          <cell r="G553">
            <v>7.5</v>
          </cell>
        </row>
        <row r="554">
          <cell r="B554" t="str">
            <v xml:space="preserve">TABLERO DE 18 CTOS TRIFASICA C/P 225A RETIE TERCOL TRP318 </v>
          </cell>
          <cell r="C554" t="str">
            <v>UN</v>
          </cell>
          <cell r="D554">
            <v>132071.47379999998</v>
          </cell>
          <cell r="E554">
            <v>25093.580021999995</v>
          </cell>
          <cell r="F554">
            <v>157165.05382199999</v>
          </cell>
          <cell r="G554">
            <v>13</v>
          </cell>
        </row>
        <row r="555">
          <cell r="B555" t="str">
            <v xml:space="preserve">TABLERO DE 18 CTOS TRIF C/P ESP/TOTALIZADOR RETIE TERCOL TRP318T </v>
          </cell>
          <cell r="C555" t="str">
            <v>UN</v>
          </cell>
          <cell r="D555">
            <v>226107.025158</v>
          </cell>
          <cell r="E555">
            <v>42960.334780019999</v>
          </cell>
          <cell r="F555">
            <v>269067.35993802</v>
          </cell>
          <cell r="G555">
            <v>13</v>
          </cell>
        </row>
        <row r="556">
          <cell r="B556" t="str">
            <v>TABLERO 03 18CTOS.TERCOL TRP 318  RETIE</v>
          </cell>
          <cell r="C556" t="str">
            <v>UN</v>
          </cell>
          <cell r="D556">
            <v>160538.00699999998</v>
          </cell>
          <cell r="E556">
            <v>30502.221329999997</v>
          </cell>
          <cell r="F556">
            <v>191040.22832999998</v>
          </cell>
          <cell r="G556">
            <v>8.5</v>
          </cell>
        </row>
        <row r="557">
          <cell r="B557" t="str">
            <v xml:space="preserve">TABLERO DE 24 CTOS TRIFASICA C/P ESP/TOTALIZ 225A TERCOL TRP324T </v>
          </cell>
          <cell r="C557" t="str">
            <v>UN</v>
          </cell>
          <cell r="D557">
            <v>253989.88409199999</v>
          </cell>
          <cell r="E557">
            <v>48258.077977479996</v>
          </cell>
          <cell r="F557">
            <v>302247.96206947998</v>
          </cell>
          <cell r="G557">
            <v>13</v>
          </cell>
        </row>
        <row r="558">
          <cell r="B558" t="str">
            <v>TABLERO 03 24CTOS.TERCOL TRP 324  RETIE</v>
          </cell>
          <cell r="C558" t="str">
            <v>UN</v>
          </cell>
          <cell r="D558">
            <v>164694.60784482761</v>
          </cell>
          <cell r="E558">
            <v>31291.975490517245</v>
          </cell>
          <cell r="F558">
            <v>195986.58333534485</v>
          </cell>
          <cell r="G558">
            <v>9</v>
          </cell>
        </row>
        <row r="559">
          <cell r="B559" t="str">
            <v xml:space="preserve">TABLERO DE 30 CTOS TRIF ESP PARA TOTALIZADOR TRP330T </v>
          </cell>
          <cell r="C559" t="str">
            <v>UN</v>
          </cell>
          <cell r="D559">
            <v>298429.67314999999</v>
          </cell>
          <cell r="E559">
            <v>56701.637898499997</v>
          </cell>
          <cell r="F559">
            <v>355131.31104850001</v>
          </cell>
          <cell r="G559">
            <v>13</v>
          </cell>
        </row>
        <row r="560">
          <cell r="B560" t="str">
            <v>TABLERO 03 30CTOS.TERCOL TRP 330  RETIE</v>
          </cell>
          <cell r="C560" t="str">
            <v>UN</v>
          </cell>
          <cell r="D560">
            <v>236669.43299999999</v>
          </cell>
          <cell r="E560">
            <v>44967.19227</v>
          </cell>
          <cell r="F560">
            <v>281636.62526999996</v>
          </cell>
          <cell r="G560">
            <v>11.5</v>
          </cell>
        </row>
        <row r="561">
          <cell r="B561" t="str">
            <v>TABLERO 03 36CTOS.TERCOL TRP 336  RETIE</v>
          </cell>
          <cell r="C561" t="str">
            <v>UN</v>
          </cell>
          <cell r="D561">
            <v>251013.035</v>
          </cell>
          <cell r="E561">
            <v>47692.476650000004</v>
          </cell>
          <cell r="F561">
            <v>298705.51165</v>
          </cell>
          <cell r="G561">
            <v>12.5</v>
          </cell>
        </row>
        <row r="562">
          <cell r="B562" t="str">
            <v>TABLERO 42 CTOS TRIF C/P ESP/TOTALIZADOR RETIE TERCOL TRP342T</v>
          </cell>
          <cell r="C562" t="str">
            <v>UN</v>
          </cell>
          <cell r="D562">
            <v>347790.42104799999</v>
          </cell>
          <cell r="E562">
            <v>66080.179999119995</v>
          </cell>
          <cell r="F562">
            <v>413870.60104712</v>
          </cell>
          <cell r="G562">
            <v>13</v>
          </cell>
        </row>
        <row r="563">
          <cell r="B563" t="str">
            <v>TABLERO 03 42CTOS.TERCOL TRP 342  RETIE</v>
          </cell>
          <cell r="C563" t="str">
            <v>UN</v>
          </cell>
          <cell r="D563">
            <v>287423.71700000006</v>
          </cell>
          <cell r="E563">
            <v>54610.506230000014</v>
          </cell>
          <cell r="F563">
            <v>342034.22323000006</v>
          </cell>
          <cell r="G563">
            <v>13</v>
          </cell>
        </row>
        <row r="564">
          <cell r="B564" t="str">
            <v>Barraje trifásico de cobre 100A, con barras para neutro y tierra</v>
          </cell>
          <cell r="C564" t="str">
            <v>un</v>
          </cell>
          <cell r="D564">
            <v>198603.72</v>
          </cell>
          <cell r="E564">
            <v>37734.7068</v>
          </cell>
          <cell r="F564">
            <v>236338.42680000002</v>
          </cell>
          <cell r="G564">
            <v>1</v>
          </cell>
        </row>
        <row r="565">
          <cell r="B565" t="str">
            <v>Suministro e instalación de tubería PVC para red de agua fría  chiller</v>
          </cell>
          <cell r="C565" t="str">
            <v>GL</v>
          </cell>
          <cell r="D565">
            <v>444651.66199999995</v>
          </cell>
          <cell r="E565">
            <v>84483.81577999999</v>
          </cell>
          <cell r="F565">
            <v>529135.47777999996</v>
          </cell>
          <cell r="G565">
            <v>2</v>
          </cell>
        </row>
        <row r="566">
          <cell r="B566" t="str">
            <v>Suministro e instalación de accesorios para instalación de chiller (válvulas, manómetros, filtro, etc)</v>
          </cell>
          <cell r="C566" t="str">
            <v>GL</v>
          </cell>
          <cell r="D566">
            <v>1006126.44552</v>
          </cell>
          <cell r="E566">
            <v>191164.0246488</v>
          </cell>
          <cell r="F566">
            <v>1197290.4701687999</v>
          </cell>
          <cell r="G566">
            <v>2</v>
          </cell>
        </row>
        <row r="567">
          <cell r="B567" t="str">
            <v>Acondicionador de tensión trifásico 208/120V, 25kVA, con transformador de aislamento apantallado tipo seco, IP20, DPS de entrada y salida.</v>
          </cell>
          <cell r="C567" t="str">
            <v>un</v>
          </cell>
          <cell r="D567">
            <v>5422984.9099999992</v>
          </cell>
          <cell r="E567">
            <v>1030367.1328999999</v>
          </cell>
          <cell r="F567">
            <v>6453352.0428999988</v>
          </cell>
          <cell r="G567">
            <v>50</v>
          </cell>
        </row>
        <row r="568">
          <cell r="B568" t="str">
            <v>Traslado de Acondicionador de tensión de 10kVA, 2Ø, 230/115V</v>
          </cell>
          <cell r="C568">
            <v>0</v>
          </cell>
          <cell r="D568">
            <v>0</v>
          </cell>
          <cell r="E568">
            <v>0</v>
          </cell>
          <cell r="F568">
            <v>0</v>
          </cell>
          <cell r="G568">
            <v>0</v>
          </cell>
        </row>
        <row r="569">
          <cell r="B569" t="str">
            <v>Acondicionador de voltaje con transformador de aislamiento bifasico 4 kVA 240 V.</v>
          </cell>
          <cell r="C569">
            <v>0</v>
          </cell>
          <cell r="D569">
            <v>2151540.2999999998</v>
          </cell>
          <cell r="E569">
            <v>408792.65699999995</v>
          </cell>
          <cell r="F569">
            <v>2560332.9569999999</v>
          </cell>
          <cell r="G569">
            <v>0</v>
          </cell>
        </row>
        <row r="570">
          <cell r="B570" t="str">
            <v>Conjunto de andamio, canes y linea de vida</v>
          </cell>
          <cell r="C570" t="str">
            <v>Un</v>
          </cell>
          <cell r="D570">
            <v>132402.47999999998</v>
          </cell>
          <cell r="E570">
            <v>25156.471199999996</v>
          </cell>
          <cell r="F570">
            <v>157558.95119999998</v>
          </cell>
          <cell r="G570">
            <v>20</v>
          </cell>
        </row>
        <row r="571">
          <cell r="B571" t="str">
            <v xml:space="preserve">PARARRAYO POLIMERICO 12KV 10KA </v>
          </cell>
          <cell r="C571">
            <v>0</v>
          </cell>
          <cell r="D571">
            <v>114932.70833333333</v>
          </cell>
          <cell r="E571">
            <v>21837.214583333334</v>
          </cell>
          <cell r="F571">
            <v>136769.92291666666</v>
          </cell>
          <cell r="G571">
            <v>0</v>
          </cell>
        </row>
        <row r="572">
          <cell r="B572" t="str">
            <v>ASTA PARA PARARRAYOS</v>
          </cell>
          <cell r="C572">
            <v>0</v>
          </cell>
          <cell r="D572">
            <v>38310.902777777781</v>
          </cell>
          <cell r="E572">
            <v>7279.0715277777781</v>
          </cell>
          <cell r="F572">
            <v>45589.974305555559</v>
          </cell>
          <cell r="G572">
            <v>0</v>
          </cell>
        </row>
        <row r="573">
          <cell r="B573" t="str">
            <v>CAJA PRIMARIA 15 KVA 20 KA</v>
          </cell>
          <cell r="C573">
            <v>0</v>
          </cell>
          <cell r="D573">
            <v>243274.23263888891</v>
          </cell>
          <cell r="E573">
            <v>46222.104201388895</v>
          </cell>
          <cell r="F573">
            <v>289496.33684027777</v>
          </cell>
          <cell r="G573">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Y RECURSOS"/>
      <sheetName val="FORMULARIO DE PRECIOS UNITARIOS"/>
      <sheetName val="1,01"/>
      <sheetName val="1,02"/>
      <sheetName val="1,03"/>
      <sheetName val="1,04"/>
      <sheetName val="1,05"/>
      <sheetName val="1,06"/>
      <sheetName val="1,07"/>
      <sheetName val="1,08"/>
      <sheetName val="2,01"/>
      <sheetName val="2,02"/>
      <sheetName val="2,03"/>
      <sheetName val="2,04"/>
      <sheetName val="2,05"/>
      <sheetName val="3,01"/>
      <sheetName val="3,02"/>
      <sheetName val="4,01"/>
      <sheetName val="4,03"/>
    </sheetNames>
    <sheetDataSet>
      <sheetData sheetId="0" refreshError="1">
        <row r="5">
          <cell r="B5" t="str">
            <v>Accesorios prefabricados para canaleta 12x5cm (Curvas, TEE, Derivaciones, etc)</v>
          </cell>
          <cell r="C5" t="str">
            <v>un</v>
          </cell>
          <cell r="D5">
            <v>23057.741379310348</v>
          </cell>
          <cell r="E5">
            <v>4380.9708620689662</v>
          </cell>
          <cell r="F5">
            <v>27438.712241379315</v>
          </cell>
          <cell r="G5">
            <v>1.0625</v>
          </cell>
        </row>
        <row r="6">
          <cell r="B6" t="str">
            <v>Accesorios tubería EMT</v>
          </cell>
          <cell r="C6">
            <v>0</v>
          </cell>
          <cell r="D6">
            <v>2120</v>
          </cell>
          <cell r="E6">
            <v>402.8</v>
          </cell>
          <cell r="F6">
            <v>2522.8000000000002</v>
          </cell>
          <cell r="G6">
            <v>0</v>
          </cell>
        </row>
        <row r="7">
          <cell r="B7" t="str">
            <v>Accesorios tuberia PVC de 3/4 " y 1"</v>
          </cell>
          <cell r="C7">
            <v>0</v>
          </cell>
          <cell r="D7">
            <v>636</v>
          </cell>
          <cell r="E7">
            <v>120.84</v>
          </cell>
          <cell r="F7">
            <v>756.84</v>
          </cell>
          <cell r="G7">
            <v>0</v>
          </cell>
        </row>
        <row r="8">
          <cell r="B8" t="str">
            <v>Accesorios y elementos de fijación (Chazo+tornillo+arandela)</v>
          </cell>
          <cell r="C8" t="str">
            <v>UN</v>
          </cell>
          <cell r="D8">
            <v>1279.3103448275863</v>
          </cell>
          <cell r="E8">
            <v>243.06896551724139</v>
          </cell>
          <cell r="F8">
            <v>1522.3793103448277</v>
          </cell>
          <cell r="G8">
            <v>0.3</v>
          </cell>
        </row>
        <row r="9">
          <cell r="B9" t="str">
            <v>Accesorios y elementos de fijación tomacorrientes</v>
          </cell>
          <cell r="C9">
            <v>0</v>
          </cell>
          <cell r="D9">
            <v>1060</v>
          </cell>
          <cell r="E9">
            <v>201.4</v>
          </cell>
          <cell r="F9">
            <v>1261.4000000000001</v>
          </cell>
          <cell r="G9">
            <v>0</v>
          </cell>
        </row>
        <row r="10">
          <cell r="B10" t="str">
            <v>ACCESORIOS VARIOS SALIDAS ELECTRICAS (CINTA AISLASTE, AMARRAS PLASTICAS, ANILLOS).</v>
          </cell>
          <cell r="C10" t="str">
            <v>GB</v>
          </cell>
          <cell r="D10">
            <v>474.13793103448302</v>
          </cell>
          <cell r="E10">
            <v>90.086206896551772</v>
          </cell>
          <cell r="F10">
            <v>564.22413793103476</v>
          </cell>
          <cell r="G10">
            <v>0.1</v>
          </cell>
        </row>
        <row r="11">
          <cell r="B11" t="str">
            <v>Accesorios, correillas, conectores y marcaciones para alambres y cables en alimentadores</v>
          </cell>
          <cell r="C11" t="str">
            <v>GB</v>
          </cell>
          <cell r="D11">
            <v>4240</v>
          </cell>
          <cell r="E11">
            <v>805.6</v>
          </cell>
          <cell r="F11">
            <v>5045.6000000000004</v>
          </cell>
          <cell r="G11">
            <v>0</v>
          </cell>
        </row>
        <row r="12">
          <cell r="B12" t="str">
            <v>Arena, cemento, estuco, pintura para efectuar resanes.</v>
          </cell>
          <cell r="C12">
            <v>0</v>
          </cell>
          <cell r="D12">
            <v>24733.333333333332</v>
          </cell>
          <cell r="E12">
            <v>4699.333333333333</v>
          </cell>
          <cell r="F12">
            <v>29432.666666666664</v>
          </cell>
          <cell r="G12">
            <v>0</v>
          </cell>
        </row>
        <row r="13">
          <cell r="B13" t="str">
            <v>Actualización de planos</v>
          </cell>
          <cell r="C13" t="str">
            <v>Un</v>
          </cell>
          <cell r="D13">
            <v>53000</v>
          </cell>
          <cell r="E13">
            <v>10070</v>
          </cell>
          <cell r="F13">
            <v>63070</v>
          </cell>
          <cell r="G13">
            <v>0</v>
          </cell>
        </row>
        <row r="14">
          <cell r="B14" t="str">
            <v>Anillos de marcación y cintillas impresora térmica.</v>
          </cell>
          <cell r="C14">
            <v>0</v>
          </cell>
          <cell r="D14">
            <v>2650</v>
          </cell>
          <cell r="E14">
            <v>503.5</v>
          </cell>
          <cell r="F14">
            <v>3153.5</v>
          </cell>
          <cell r="G14">
            <v>0</v>
          </cell>
        </row>
        <row r="15">
          <cell r="B15" t="str">
            <v>Marcación anillos y  cinta adhesiva</v>
          </cell>
          <cell r="C15">
            <v>0</v>
          </cell>
          <cell r="D15">
            <v>1272</v>
          </cell>
          <cell r="E15">
            <v>241.68</v>
          </cell>
          <cell r="F15">
            <v>1513.68</v>
          </cell>
          <cell r="G15">
            <v>0</v>
          </cell>
        </row>
        <row r="16">
          <cell r="B16" t="str">
            <v xml:space="preserve">Marcaciones con cinta color naranja </v>
          </cell>
          <cell r="C16">
            <v>0</v>
          </cell>
          <cell r="D16">
            <v>106</v>
          </cell>
          <cell r="E16">
            <v>20.14</v>
          </cell>
          <cell r="F16">
            <v>126.14</v>
          </cell>
          <cell r="G16">
            <v>0</v>
          </cell>
        </row>
        <row r="17">
          <cell r="B17" t="str">
            <v>Marcaciones en plaquetas PVC de los cables de la acometida</v>
          </cell>
          <cell r="C17">
            <v>0</v>
          </cell>
          <cell r="D17">
            <v>5300</v>
          </cell>
          <cell r="E17">
            <v>1007</v>
          </cell>
          <cell r="F17">
            <v>6307</v>
          </cell>
          <cell r="G17">
            <v>0</v>
          </cell>
        </row>
        <row r="18">
          <cell r="B18" t="str">
            <v>Marcaciones generales en placas PVC, cinta adhesiva con impresora térmica y anillos de marcación.</v>
          </cell>
          <cell r="C18">
            <v>0</v>
          </cell>
          <cell r="D18">
            <v>84800</v>
          </cell>
          <cell r="E18">
            <v>16112</v>
          </cell>
          <cell r="F18">
            <v>100912</v>
          </cell>
          <cell r="G18">
            <v>0</v>
          </cell>
        </row>
        <row r="19">
          <cell r="B19" t="str">
            <v>Marcación tableros con placa en acrílico.</v>
          </cell>
          <cell r="C19" t="str">
            <v>UN</v>
          </cell>
          <cell r="D19">
            <v>12720</v>
          </cell>
          <cell r="E19">
            <v>2416.8000000000002</v>
          </cell>
          <cell r="F19">
            <v>15136.8</v>
          </cell>
          <cell r="G19">
            <v>0.1</v>
          </cell>
        </row>
        <row r="20">
          <cell r="B20" t="str">
            <v>Obra civil instalación tablero 12 circuitos.</v>
          </cell>
          <cell r="C20">
            <v>0</v>
          </cell>
          <cell r="D20">
            <v>21200</v>
          </cell>
          <cell r="E20">
            <v>4028</v>
          </cell>
          <cell r="F20">
            <v>25228</v>
          </cell>
          <cell r="G20">
            <v>0</v>
          </cell>
        </row>
        <row r="21">
          <cell r="B21" t="str">
            <v>Obra civil instalación tablero 36 circuitos.</v>
          </cell>
          <cell r="C21">
            <v>0</v>
          </cell>
          <cell r="D21">
            <v>21200</v>
          </cell>
          <cell r="E21">
            <v>4028</v>
          </cell>
          <cell r="F21">
            <v>25228</v>
          </cell>
          <cell r="G21">
            <v>0.05</v>
          </cell>
        </row>
        <row r="22">
          <cell r="B22" t="str">
            <v>Brecha, llenos, baldosa y acabados.</v>
          </cell>
          <cell r="C22">
            <v>0</v>
          </cell>
          <cell r="D22">
            <v>63600</v>
          </cell>
          <cell r="E22">
            <v>12084</v>
          </cell>
          <cell r="F22">
            <v>75684</v>
          </cell>
          <cell r="G22">
            <v>0</v>
          </cell>
        </row>
        <row r="23">
          <cell r="B23" t="str">
            <v>BANDEJAS, SOPORTES Y CANALETAS</v>
          </cell>
          <cell r="C23">
            <v>0</v>
          </cell>
          <cell r="D23">
            <v>0</v>
          </cell>
          <cell r="E23">
            <v>0</v>
          </cell>
          <cell r="F23">
            <v>0</v>
          </cell>
          <cell r="G23">
            <v>0</v>
          </cell>
        </row>
        <row r="24">
          <cell r="B24" t="str">
            <v>BANDEJA PORTACABLE SEMIPESADA 10 x 8 x 2.4m GALVANIZADA</v>
          </cell>
          <cell r="C24" t="str">
            <v>ML</v>
          </cell>
          <cell r="D24">
            <v>77018.704072481603</v>
          </cell>
          <cell r="E24">
            <v>14633.553773771504</v>
          </cell>
          <cell r="F24">
            <v>91652.257846253109</v>
          </cell>
          <cell r="G24">
            <v>8.5380000000000003</v>
          </cell>
        </row>
        <row r="25">
          <cell r="B25" t="str">
            <v>BANDEJA PORTACABLE SEMIPESADA 20 x 8 x 2.4m GALVANIZADA</v>
          </cell>
          <cell r="C25" t="str">
            <v>ML</v>
          </cell>
          <cell r="D25">
            <v>83769.019868591204</v>
          </cell>
          <cell r="E25">
            <v>15916.113775032329</v>
          </cell>
          <cell r="F25">
            <v>99685.133643623529</v>
          </cell>
          <cell r="G25">
            <v>9.7629999999999999</v>
          </cell>
        </row>
        <row r="26">
          <cell r="B26" t="str">
            <v>BANDEJA PORTACABLE SEMIPESADA 30 x 8 x 2.4m GALVANIZADA</v>
          </cell>
          <cell r="C26" t="str">
            <v>ML</v>
          </cell>
          <cell r="D26">
            <v>91731.306263168022</v>
          </cell>
          <cell r="E26">
            <v>17428.948190001924</v>
          </cell>
          <cell r="F26">
            <v>109160.25445316994</v>
          </cell>
          <cell r="G26">
            <v>10.988</v>
          </cell>
        </row>
        <row r="27">
          <cell r="B27" t="str">
            <v>BANDEJA PORTACABLE SEMIPESADA 40 x 8 x 2.4m GALVANIZADA</v>
          </cell>
          <cell r="C27" t="str">
            <v>ML</v>
          </cell>
          <cell r="D27">
            <v>99970.67887263601</v>
          </cell>
          <cell r="E27">
            <v>18994.428985800841</v>
          </cell>
          <cell r="F27">
            <v>118965.10785843685</v>
          </cell>
          <cell r="G27">
            <v>12.212999999999999</v>
          </cell>
        </row>
        <row r="28">
          <cell r="B28" t="str">
            <v>BANDEJA PORTACABLE SEMIPESADA 50 x 8 x 2.4m GALVANIZADA</v>
          </cell>
          <cell r="C28" t="str">
            <v>ML</v>
          </cell>
          <cell r="D28">
            <v>107783.15849249522</v>
          </cell>
          <cell r="E28">
            <v>20478.800113574092</v>
          </cell>
          <cell r="F28">
            <v>128261.95860606931</v>
          </cell>
          <cell r="G28">
            <v>13.438000000000001</v>
          </cell>
        </row>
        <row r="29">
          <cell r="B29" t="str">
            <v>BANDEJA PORTACABLE SEMIPESADA 60 x 8 x 2.4m GALVANIZADA</v>
          </cell>
          <cell r="C29" t="str">
            <v>ML</v>
          </cell>
          <cell r="D29">
            <v>115513.41334126881</v>
          </cell>
          <cell r="E29">
            <v>21947.548534841073</v>
          </cell>
          <cell r="F29">
            <v>137460.96187610988</v>
          </cell>
          <cell r="G29">
            <v>14.663</v>
          </cell>
        </row>
        <row r="30">
          <cell r="B30" t="str">
            <v>CRUZ BANDEJA SEMIPESADA 10 x 8 GALVANIZADA</v>
          </cell>
          <cell r="C30" t="str">
            <v>UN</v>
          </cell>
          <cell r="D30">
            <v>66157.149722092014</v>
          </cell>
          <cell r="E30">
            <v>12569.858447197483</v>
          </cell>
          <cell r="F30">
            <v>78727.008169289504</v>
          </cell>
          <cell r="G30">
            <v>3.2250000000000001</v>
          </cell>
        </row>
        <row r="31">
          <cell r="B31" t="str">
            <v>CRUZ BANDEJA SEMIPESADA 20 x 8 GALVANIZADA</v>
          </cell>
          <cell r="C31" t="str">
            <v>UN</v>
          </cell>
          <cell r="D31">
            <v>70391.162249636807</v>
          </cell>
          <cell r="E31">
            <v>13374.320827430993</v>
          </cell>
          <cell r="F31">
            <v>83765.483077067795</v>
          </cell>
          <cell r="G31">
            <v>3.6339999999999999</v>
          </cell>
        </row>
        <row r="32">
          <cell r="B32" t="str">
            <v>CRUZ BANDEJA SEMIPESADA 30 x 8 GALVANIZADA</v>
          </cell>
          <cell r="C32" t="str">
            <v>UN</v>
          </cell>
          <cell r="D32">
            <v>76775.408859406409</v>
          </cell>
          <cell r="E32">
            <v>14587.327683287218</v>
          </cell>
          <cell r="F32">
            <v>91362.73654269363</v>
          </cell>
          <cell r="G32">
            <v>4.1950000000000003</v>
          </cell>
        </row>
        <row r="33">
          <cell r="B33" t="str">
            <v>CRUZ BANDEJA SEMIPESADA 40 x 8 GALVANIZADA</v>
          </cell>
          <cell r="C33" t="str">
            <v>UN</v>
          </cell>
          <cell r="D33">
            <v>84788.381756707211</v>
          </cell>
          <cell r="E33">
            <v>16109.792533774371</v>
          </cell>
          <cell r="F33">
            <v>100898.17429048158</v>
          </cell>
          <cell r="G33">
            <v>4.859</v>
          </cell>
        </row>
        <row r="34">
          <cell r="B34" t="str">
            <v>CRUZ BANDEJA SEMIPESADA 50 x 8 GALVANIZADA</v>
          </cell>
          <cell r="C34" t="str">
            <v>UN</v>
          </cell>
          <cell r="D34">
            <v>91642.323291719207</v>
          </cell>
          <cell r="E34">
            <v>17412.041425426651</v>
          </cell>
          <cell r="F34">
            <v>109054.36471714586</v>
          </cell>
          <cell r="G34">
            <v>5.3289999999999997</v>
          </cell>
        </row>
        <row r="35">
          <cell r="B35" t="str">
            <v>CRUZ BANDEJA SEMIPESADA 60 x 8 GALVANIZADA</v>
          </cell>
          <cell r="C35" t="str">
            <v>UN</v>
          </cell>
          <cell r="D35">
            <v>100168.91941662322</v>
          </cell>
          <cell r="E35">
            <v>19032.094689158414</v>
          </cell>
          <cell r="F35">
            <v>119201.01410578164</v>
          </cell>
          <cell r="G35">
            <v>6.1859999999999999</v>
          </cell>
        </row>
        <row r="36">
          <cell r="B36" t="str">
            <v>CURVA HORIZONTAL BANDEJA SEMIPESADA 10 x 8 GALVANIZADA ANG. 90°</v>
          </cell>
          <cell r="C36" t="str">
            <v>UN</v>
          </cell>
          <cell r="D36">
            <v>35889.423028773606</v>
          </cell>
          <cell r="E36">
            <v>6818.9903754669849</v>
          </cell>
          <cell r="F36">
            <v>42708.413404240593</v>
          </cell>
          <cell r="G36">
            <v>2.339</v>
          </cell>
        </row>
        <row r="37">
          <cell r="B37" t="str">
            <v>CURVA HORIZONTAL BANDEJA SEMIPESADA 20 x 8 GALVANIZADA ANG. 90°</v>
          </cell>
          <cell r="C37" t="str">
            <v>UN</v>
          </cell>
          <cell r="D37">
            <v>40790.244658820811</v>
          </cell>
          <cell r="E37">
            <v>7750.1464851759538</v>
          </cell>
          <cell r="F37">
            <v>48540.391143996763</v>
          </cell>
          <cell r="G37">
            <v>2.8119999999999998</v>
          </cell>
        </row>
        <row r="38">
          <cell r="B38" t="str">
            <v>CURVA HORIZONTAL BANDEJA SEMIPESADA 30 x 8 GALVANIZADA ANG. 90°</v>
          </cell>
          <cell r="C38" t="str">
            <v>UN</v>
          </cell>
          <cell r="D38">
            <v>45863.400398129612</v>
          </cell>
          <cell r="E38">
            <v>8714.0460756446264</v>
          </cell>
          <cell r="F38">
            <v>54577.446473774238</v>
          </cell>
          <cell r="G38">
            <v>3.2850000000000001</v>
          </cell>
        </row>
        <row r="39">
          <cell r="B39" t="str">
            <v>CURVA HORIZONTAL BANDEJA SEMIPESADA 40 x 8 GALVANIZADA ANG. 90°</v>
          </cell>
          <cell r="C39" t="str">
            <v>UN</v>
          </cell>
          <cell r="D39">
            <v>51683.337277572005</v>
          </cell>
          <cell r="E39">
            <v>9819.8340827386819</v>
          </cell>
          <cell r="F39">
            <v>61503.171360310691</v>
          </cell>
          <cell r="G39">
            <v>3.9630000000000001</v>
          </cell>
        </row>
        <row r="40">
          <cell r="B40" t="str">
            <v>CURVA HORIZONTAL BANDEJA SEMIPESADA 50 x 8 GALVANIZADA ANG. 90°</v>
          </cell>
          <cell r="C40" t="str">
            <v>UN</v>
          </cell>
          <cell r="D40">
            <v>59616.338137241612</v>
          </cell>
          <cell r="E40">
            <v>11327.104246075907</v>
          </cell>
          <cell r="F40">
            <v>70943.442383317524</v>
          </cell>
          <cell r="G40">
            <v>4.7430000000000003</v>
          </cell>
        </row>
        <row r="41">
          <cell r="B41" t="str">
            <v>CURVA HORIZONTAL BANDEJA SEMIPESADA 60 x 8 GALVANIZADA ANG. 90°</v>
          </cell>
          <cell r="C41" t="str">
            <v>UN</v>
          </cell>
          <cell r="D41">
            <v>69130.757881900005</v>
          </cell>
          <cell r="E41">
            <v>13134.843997561002</v>
          </cell>
          <cell r="F41">
            <v>82265.601879460999</v>
          </cell>
          <cell r="G41">
            <v>5.3179999999999996</v>
          </cell>
        </row>
        <row r="42">
          <cell r="B42" t="str">
            <v>CURVA VERTICAL INT o EXT BANDEJA SEMIPESADA 10 X 8 A 90° GALV</v>
          </cell>
          <cell r="C42" t="str">
            <v>UN</v>
          </cell>
          <cell r="D42">
            <v>35568.4085115216</v>
          </cell>
          <cell r="E42">
            <v>6757.9976171891039</v>
          </cell>
          <cell r="F42">
            <v>42326.406128710703</v>
          </cell>
          <cell r="G42">
            <v>2.19</v>
          </cell>
        </row>
        <row r="43">
          <cell r="B43" t="str">
            <v>CURVA VERTICAL INT o EXT BANDEJA SEMIPESADA 20 X 8 A 90° GALV</v>
          </cell>
          <cell r="C43" t="str">
            <v>UN</v>
          </cell>
          <cell r="D43">
            <v>37573.341285937604</v>
          </cell>
          <cell r="E43">
            <v>7138.9348443281451</v>
          </cell>
          <cell r="F43">
            <v>44712.276130265745</v>
          </cell>
          <cell r="G43">
            <v>2.3940000000000001</v>
          </cell>
        </row>
        <row r="44">
          <cell r="B44" t="str">
            <v>CURVA VERTICAL INT o EXT BANDEJA SEMIPESADA 30 X 8 A 90° GALV</v>
          </cell>
          <cell r="C44" t="str">
            <v>UN</v>
          </cell>
          <cell r="D44">
            <v>40001.787949780803</v>
          </cell>
          <cell r="E44">
            <v>7600.3397104583528</v>
          </cell>
          <cell r="F44">
            <v>47602.127660239159</v>
          </cell>
          <cell r="G44">
            <v>2.5979999999999999</v>
          </cell>
        </row>
        <row r="45">
          <cell r="B45" t="str">
            <v>CURVA VERTICAL INT o EXT BANDEJA SEMIPESADA 40 X 8 A 90° GALV</v>
          </cell>
          <cell r="C45" t="str">
            <v>UN</v>
          </cell>
          <cell r="D45">
            <v>42324.356141267206</v>
          </cell>
          <cell r="E45">
            <v>8041.6276668407691</v>
          </cell>
          <cell r="F45">
            <v>50365.983808107972</v>
          </cell>
          <cell r="G45">
            <v>2.802</v>
          </cell>
        </row>
        <row r="46">
          <cell r="B46" t="str">
            <v>CURVA VERTICAL INT o EXT BANDEJA SEMIPESADA 50 X 8 A 90° GALV</v>
          </cell>
          <cell r="C46" t="str">
            <v>UN</v>
          </cell>
          <cell r="D46">
            <v>44845.164876740811</v>
          </cell>
          <cell r="E46">
            <v>8520.5813265807537</v>
          </cell>
          <cell r="F46">
            <v>53365.746203321563</v>
          </cell>
          <cell r="G46">
            <v>3.0059999999999998</v>
          </cell>
        </row>
        <row r="47">
          <cell r="B47" t="str">
            <v>CURVA VERTICAL INT o EXT BANDEJA SEMIPESADA 60 X 8 A 90° GALV</v>
          </cell>
          <cell r="C47" t="str">
            <v>UN</v>
          </cell>
          <cell r="D47">
            <v>47119.299298957609</v>
          </cell>
          <cell r="E47">
            <v>8952.6668668019465</v>
          </cell>
          <cell r="F47">
            <v>56071.966165759557</v>
          </cell>
          <cell r="G47">
            <v>3.2109999999999999</v>
          </cell>
        </row>
        <row r="48">
          <cell r="B48" t="str">
            <v>REDUCCION SIMETRICA, DER. o IZQ. BANDEJA SEMI 20 A 10 x 8 CM GALV</v>
          </cell>
          <cell r="C48" t="str">
            <v>UN</v>
          </cell>
          <cell r="D48">
            <v>28498.204564887201</v>
          </cell>
          <cell r="E48">
            <v>5414.6588673285678</v>
          </cell>
          <cell r="F48">
            <v>33912.863432215767</v>
          </cell>
          <cell r="G48">
            <v>1.621</v>
          </cell>
        </row>
        <row r="49">
          <cell r="B49" t="str">
            <v>REDUCCION SIMETRICA, DER. o IZQ. BANDEJA SEMI 30 A 10 x 8 CM GALV</v>
          </cell>
          <cell r="C49" t="str">
            <v>UN</v>
          </cell>
          <cell r="D49">
            <v>29621.192191905604</v>
          </cell>
          <cell r="E49">
            <v>5628.026516462065</v>
          </cell>
          <cell r="F49">
            <v>35249.218708367669</v>
          </cell>
          <cell r="G49">
            <v>1.742</v>
          </cell>
        </row>
        <row r="50">
          <cell r="B50" t="str">
            <v>REDUCCION SIMETRICA, DER. o IZQ. BANDEJA SEMI 30 A 20 x 8 CM GALV</v>
          </cell>
          <cell r="C50" t="str">
            <v>UN</v>
          </cell>
          <cell r="D50">
            <v>30009.788712789603</v>
          </cell>
          <cell r="E50">
            <v>5701.8598554300243</v>
          </cell>
          <cell r="F50">
            <v>35711.648568219629</v>
          </cell>
          <cell r="G50">
            <v>1.772</v>
          </cell>
        </row>
        <row r="51">
          <cell r="B51" t="str">
            <v>REDUCCION SIMETRICA, DER. o IZQ. BANDEJA SEMI 40 A 20 x 8 CM GALV</v>
          </cell>
          <cell r="C51" t="str">
            <v>UN</v>
          </cell>
          <cell r="D51">
            <v>30972.832264545603</v>
          </cell>
          <cell r="E51">
            <v>5884.8381302636644</v>
          </cell>
          <cell r="F51">
            <v>36857.670394809269</v>
          </cell>
          <cell r="G51">
            <v>1.895</v>
          </cell>
        </row>
        <row r="52">
          <cell r="B52" t="str">
            <v>REDUCCION SIMETRICA, DER. o IZQ. BANDEJA SEMI 40 A 30 x 8 CM GALV</v>
          </cell>
          <cell r="C52" t="str">
            <v>UN</v>
          </cell>
          <cell r="D52">
            <v>31107.996271809607</v>
          </cell>
          <cell r="E52">
            <v>5910.5192916438255</v>
          </cell>
          <cell r="F52">
            <v>37018.515563453431</v>
          </cell>
          <cell r="G52">
            <v>1.9259999999999999</v>
          </cell>
        </row>
        <row r="53">
          <cell r="B53" t="str">
            <v>REDUCCION SIMETRICA, DER. o IZQ. BANDEJA SEMI 50 A 20 x 8 CM GALV</v>
          </cell>
          <cell r="C53" t="str">
            <v>UN</v>
          </cell>
          <cell r="D53">
            <v>31453.790857060001</v>
          </cell>
          <cell r="E53">
            <v>5976.2202628414007</v>
          </cell>
          <cell r="F53">
            <v>37430.011119901399</v>
          </cell>
          <cell r="G53">
            <v>2.0449999999999999</v>
          </cell>
        </row>
        <row r="54">
          <cell r="B54" t="str">
            <v>REDUCCION SIMETRICA, DER. o IZQ. BANDEJA SEMI 50 A 30 x 8 CM GALV</v>
          </cell>
          <cell r="C54" t="str">
            <v>UN</v>
          </cell>
          <cell r="D54">
            <v>32713.068858069604</v>
          </cell>
          <cell r="E54">
            <v>6215.4830830332248</v>
          </cell>
          <cell r="F54">
            <v>38928.551941102829</v>
          </cell>
          <cell r="G54">
            <v>2.048</v>
          </cell>
        </row>
        <row r="55">
          <cell r="B55" t="str">
            <v>REDUCCION SIMETRICA, DER. o IZQ. BANDEJA SEMI 50 A 40 x 8 CM GALV</v>
          </cell>
          <cell r="C55" t="str">
            <v>UN</v>
          </cell>
          <cell r="D55">
            <v>33079.138044409607</v>
          </cell>
          <cell r="E55">
            <v>6285.0362284378252</v>
          </cell>
          <cell r="F55">
            <v>39364.174272847435</v>
          </cell>
          <cell r="G55">
            <v>2.0790000000000002</v>
          </cell>
        </row>
        <row r="56">
          <cell r="B56" t="str">
            <v>REDUCCION SIMETRICA, DER. o IZQ. BANDEJA SEMI 60 A 20 x 8 CM GALV</v>
          </cell>
          <cell r="C56" t="str">
            <v>UN</v>
          </cell>
          <cell r="D56">
            <v>34091.741732162402</v>
          </cell>
          <cell r="E56">
            <v>6477.4309291108566</v>
          </cell>
          <cell r="F56">
            <v>40569.17266127326</v>
          </cell>
          <cell r="G56">
            <v>2.21</v>
          </cell>
        </row>
        <row r="57">
          <cell r="B57" t="str">
            <v>REDUCCION SIMETRICA, DER. o IZQ. BANDEJA SEMI 60 A 30 x 8 CM GALV</v>
          </cell>
          <cell r="C57" t="str">
            <v>UN</v>
          </cell>
          <cell r="D57">
            <v>34258.444007788006</v>
          </cell>
          <cell r="E57">
            <v>6509.1043614797209</v>
          </cell>
          <cell r="F57">
            <v>40767.54836926773</v>
          </cell>
          <cell r="G57">
            <v>2.198</v>
          </cell>
        </row>
        <row r="58">
          <cell r="B58" t="str">
            <v>REDUCCION SIMETRICA, DER. o IZQ. BANDEJA SEMI 60 A 40 x 8 CM GALV</v>
          </cell>
          <cell r="C58" t="str">
            <v>UN</v>
          </cell>
          <cell r="D58">
            <v>34382.344347780003</v>
          </cell>
          <cell r="E58">
            <v>6532.6454260782002</v>
          </cell>
          <cell r="F58">
            <v>40914.9897738582</v>
          </cell>
          <cell r="G58">
            <v>2.2010000000000001</v>
          </cell>
        </row>
        <row r="59">
          <cell r="B59" t="str">
            <v>REDUCCION SIMETRICA, DER. o IZQ. BANDEJA SEMI 60 A 50 x 8 CM GALV</v>
          </cell>
          <cell r="C59" t="str">
            <v>UN</v>
          </cell>
          <cell r="D59">
            <v>34823.880104842399</v>
          </cell>
          <cell r="E59">
            <v>6616.5372199200556</v>
          </cell>
          <cell r="F59">
            <v>41440.417324762457</v>
          </cell>
          <cell r="G59">
            <v>2.2320000000000002</v>
          </cell>
        </row>
        <row r="60">
          <cell r="B60" t="str">
            <v>DUCTO CERRADO 8X30cm CON DIVISIÓN CENTRAL.</v>
          </cell>
          <cell r="C60" t="str">
            <v>ML</v>
          </cell>
          <cell r="D60">
            <v>30043.689655172417</v>
          </cell>
          <cell r="E60">
            <v>5708.301034482759</v>
          </cell>
          <cell r="F60">
            <v>35751.990689655177</v>
          </cell>
          <cell r="G60">
            <v>6</v>
          </cell>
        </row>
        <row r="61">
          <cell r="B61" t="str">
            <v>BANDEJA CF54X100mm L 1m EZ  CM000071</v>
          </cell>
          <cell r="C61" t="str">
            <v>ML</v>
          </cell>
          <cell r="D61">
            <v>22966.362068965522</v>
          </cell>
          <cell r="E61">
            <v>4363.608793103449</v>
          </cell>
          <cell r="F61">
            <v>27329.970862068971</v>
          </cell>
          <cell r="G61">
            <v>0.8</v>
          </cell>
        </row>
        <row r="62">
          <cell r="B62" t="str">
            <v>BANDEJA CF54X100mm L 1m GC  CM000073</v>
          </cell>
          <cell r="C62" t="str">
            <v>ML</v>
          </cell>
          <cell r="D62">
            <v>34897.758620689659</v>
          </cell>
          <cell r="E62">
            <v>6630.5741379310357</v>
          </cell>
          <cell r="F62">
            <v>41528.332758620694</v>
          </cell>
          <cell r="G62">
            <v>0.8</v>
          </cell>
        </row>
        <row r="63">
          <cell r="B63" t="str">
            <v>BANDEJA CF54X150mm L 1m EZ  CM000081</v>
          </cell>
          <cell r="C63" t="str">
            <v>ML</v>
          </cell>
          <cell r="D63">
            <v>24550.87931034483</v>
          </cell>
          <cell r="E63">
            <v>4664.6670689655175</v>
          </cell>
          <cell r="F63">
            <v>29215.546379310348</v>
          </cell>
          <cell r="G63">
            <v>1.1000000000000001</v>
          </cell>
        </row>
        <row r="64">
          <cell r="B64" t="str">
            <v>BANDEJA CF54X150mm L 1m EZ  CM000081</v>
          </cell>
          <cell r="C64" t="str">
            <v>ML</v>
          </cell>
          <cell r="D64">
            <v>26040.362068965522</v>
          </cell>
          <cell r="E64">
            <v>4947.6687931034494</v>
          </cell>
          <cell r="F64">
            <v>30988.030862068972</v>
          </cell>
          <cell r="G64">
            <v>1.1000000000000001</v>
          </cell>
        </row>
        <row r="65">
          <cell r="B65" t="str">
            <v>BANDEJA CF54X150mm L 1m GC  CM000083</v>
          </cell>
          <cell r="C65" t="str">
            <v>ML</v>
          </cell>
          <cell r="D65">
            <v>36981.206896551703</v>
          </cell>
          <cell r="E65">
            <v>7026.4293103448235</v>
          </cell>
          <cell r="F65">
            <v>44007.636206896525</v>
          </cell>
          <cell r="G65">
            <v>1.1000000000000001</v>
          </cell>
        </row>
        <row r="66">
          <cell r="B66" t="str">
            <v>BANDEJA CF54X200mm L 1m EZ  CM000091</v>
          </cell>
          <cell r="C66" t="str">
            <v>ML</v>
          </cell>
          <cell r="D66">
            <v>34602.639999999999</v>
          </cell>
          <cell r="E66">
            <v>6574.5015999999996</v>
          </cell>
          <cell r="F66">
            <v>41177.141600000003</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49566.879310344833</v>
          </cell>
          <cell r="E68">
            <v>9417.7070689655193</v>
          </cell>
          <cell r="F68">
            <v>58984.586379310349</v>
          </cell>
          <cell r="G68">
            <v>2.2999999999999998</v>
          </cell>
        </row>
        <row r="69">
          <cell r="B69" t="str">
            <v>BANDEJA CF54X300mm L 1m GC  CM000103</v>
          </cell>
          <cell r="C69" t="str">
            <v>ML</v>
          </cell>
          <cell r="D69">
            <v>42436.551724137942</v>
          </cell>
          <cell r="E69">
            <v>8062.9448275862087</v>
          </cell>
          <cell r="F69">
            <v>50499.496551724151</v>
          </cell>
          <cell r="G69">
            <v>2.2999999999999998</v>
          </cell>
        </row>
        <row r="70">
          <cell r="B70" t="str">
            <v>BANDEJA CF54X400mm L 1m EZ  CM000201</v>
          </cell>
          <cell r="C70" t="str">
            <v>ML</v>
          </cell>
          <cell r="D70">
            <v>50470.840000000004</v>
          </cell>
          <cell r="E70">
            <v>9589.4596000000001</v>
          </cell>
          <cell r="F70">
            <v>60060.299600000006</v>
          </cell>
          <cell r="G70">
            <v>3.1</v>
          </cell>
        </row>
        <row r="71">
          <cell r="B71" t="str">
            <v>BANDEJA CF54X400mm L 1m GC  CM000203</v>
          </cell>
          <cell r="C71" t="str">
            <v>ML</v>
          </cell>
          <cell r="D71">
            <v>59021.896551724145</v>
          </cell>
          <cell r="E71">
            <v>11214.160344827587</v>
          </cell>
          <cell r="F71">
            <v>70236.05689655173</v>
          </cell>
          <cell r="G71">
            <v>3.1</v>
          </cell>
        </row>
        <row r="72">
          <cell r="B72" t="str">
            <v>BANDEJA CF54X500mm L 1m EZ  CM000301</v>
          </cell>
          <cell r="C72" t="str">
            <v>ML</v>
          </cell>
          <cell r="D72">
            <v>47517.241379310355</v>
          </cell>
          <cell r="E72">
            <v>9028.2758620689674</v>
          </cell>
          <cell r="F72">
            <v>56545.517241379319</v>
          </cell>
          <cell r="G72">
            <v>0.5</v>
          </cell>
        </row>
        <row r="73">
          <cell r="B73" t="str">
            <v>BANDEJA CF54X600mm L 1m EZ  CM000401</v>
          </cell>
          <cell r="C73" t="str">
            <v>ML</v>
          </cell>
          <cell r="D73">
            <v>53456.896551724145</v>
          </cell>
          <cell r="E73">
            <v>10156.810344827587</v>
          </cell>
          <cell r="F73">
            <v>63613.706896551732</v>
          </cell>
          <cell r="G73">
            <v>4</v>
          </cell>
        </row>
        <row r="74">
          <cell r="B74" t="str">
            <v>TAPA P/BANDEJA TBPG10C20   SUPERIOR</v>
          </cell>
          <cell r="C74">
            <v>0</v>
          </cell>
          <cell r="D74">
            <v>28134.122500000005</v>
          </cell>
          <cell r="E74">
            <v>5345.4832750000014</v>
          </cell>
          <cell r="F74">
            <v>33479.605775000004</v>
          </cell>
          <cell r="G74">
            <v>0</v>
          </cell>
        </row>
        <row r="75">
          <cell r="B75" t="str">
            <v>TAPA P/BANDEJA TBPG10C20I  INFERIOR</v>
          </cell>
          <cell r="C75">
            <v>0</v>
          </cell>
          <cell r="D75">
            <v>28134.122500000005</v>
          </cell>
          <cell r="E75">
            <v>5345.4832750000014</v>
          </cell>
          <cell r="F75">
            <v>33479.605775000004</v>
          </cell>
          <cell r="G75">
            <v>0</v>
          </cell>
        </row>
        <row r="76">
          <cell r="B76" t="str">
            <v>TAPA P/BANDEJA TBPG20C20   SUPERIOR</v>
          </cell>
          <cell r="C76">
            <v>0</v>
          </cell>
          <cell r="D76">
            <v>43816.822500000017</v>
          </cell>
          <cell r="E76">
            <v>8325.1962750000039</v>
          </cell>
          <cell r="F76">
            <v>52142.018775000019</v>
          </cell>
          <cell r="G76">
            <v>0</v>
          </cell>
        </row>
        <row r="77">
          <cell r="B77" t="str">
            <v>TAPA P/BANDEJA TBPG20C20I  INFERIOR</v>
          </cell>
          <cell r="C77">
            <v>0</v>
          </cell>
          <cell r="D77">
            <v>43816.822500000017</v>
          </cell>
          <cell r="E77">
            <v>8325.1962750000039</v>
          </cell>
          <cell r="F77">
            <v>52142.018775000019</v>
          </cell>
          <cell r="G77">
            <v>0</v>
          </cell>
        </row>
        <row r="78">
          <cell r="B78" t="str">
            <v>TAPA P/BANDEJA TBPG30C20   SUPERIOR</v>
          </cell>
          <cell r="C78">
            <v>0</v>
          </cell>
          <cell r="D78">
            <v>63166.592500000013</v>
          </cell>
          <cell r="E78">
            <v>12001.652575000002</v>
          </cell>
          <cell r="F78">
            <v>75168.245075000013</v>
          </cell>
          <cell r="G78">
            <v>0</v>
          </cell>
        </row>
        <row r="79">
          <cell r="B79" t="str">
            <v>TAPA P/BANDEJA TBPG30C20I  INFERIOR</v>
          </cell>
          <cell r="C79">
            <v>0</v>
          </cell>
          <cell r="D79">
            <v>63166.592500000013</v>
          </cell>
          <cell r="E79">
            <v>12001.652575000002</v>
          </cell>
          <cell r="F79">
            <v>75168.245075000013</v>
          </cell>
          <cell r="G79">
            <v>0</v>
          </cell>
        </row>
        <row r="80">
          <cell r="B80" t="str">
            <v>TAPA P/BANDEJA TBPG40C20   SUPERIOR</v>
          </cell>
          <cell r="C80">
            <v>0</v>
          </cell>
          <cell r="D80">
            <v>82226.320000000036</v>
          </cell>
          <cell r="E80">
            <v>15623.000800000007</v>
          </cell>
          <cell r="F80">
            <v>97849.320800000045</v>
          </cell>
          <cell r="G80">
            <v>0</v>
          </cell>
        </row>
        <row r="81">
          <cell r="B81" t="str">
            <v>TAPA P/BANDEJA TBPG40C20I  INFERIOR</v>
          </cell>
          <cell r="C81">
            <v>0</v>
          </cell>
          <cell r="D81">
            <v>82226.320000000036</v>
          </cell>
          <cell r="E81">
            <v>15623.000800000007</v>
          </cell>
          <cell r="F81">
            <v>97849.320800000045</v>
          </cell>
          <cell r="G81">
            <v>0</v>
          </cell>
        </row>
        <row r="82">
          <cell r="B82" t="str">
            <v>TAPA P/BANDEJA TBPG60C20   SUPERIOR</v>
          </cell>
          <cell r="C82">
            <v>0</v>
          </cell>
          <cell r="D82">
            <v>109327.07500000001</v>
          </cell>
          <cell r="E82">
            <v>20772.144250000001</v>
          </cell>
          <cell r="F82">
            <v>130099.21925000001</v>
          </cell>
          <cell r="G82">
            <v>0</v>
          </cell>
        </row>
        <row r="83">
          <cell r="B83" t="str">
            <v>CANALETA 12x5CM x2.4m</v>
          </cell>
          <cell r="C83" t="str">
            <v>ML</v>
          </cell>
          <cell r="D83">
            <v>61842</v>
          </cell>
          <cell r="E83">
            <v>11749.98</v>
          </cell>
          <cell r="F83">
            <v>73591.98</v>
          </cell>
          <cell r="G83">
            <v>8.5</v>
          </cell>
        </row>
        <row r="84">
          <cell r="B84" t="str">
            <v>CANALETA 11x5CM x2.4m tapa presión</v>
          </cell>
          <cell r="C84" t="str">
            <v>ML</v>
          </cell>
          <cell r="D84">
            <v>52782.700000000004</v>
          </cell>
          <cell r="E84">
            <v>10028.713000000002</v>
          </cell>
          <cell r="F84">
            <v>62811.413000000008</v>
          </cell>
          <cell r="G84">
            <v>9.5</v>
          </cell>
        </row>
        <row r="85">
          <cell r="B85" t="str">
            <v>CANALETA 16x5CM x2.4m</v>
          </cell>
          <cell r="C85" t="str">
            <v>ML</v>
          </cell>
          <cell r="D85">
            <v>106215.18000000001</v>
          </cell>
          <cell r="E85">
            <v>20180.8842</v>
          </cell>
          <cell r="F85">
            <v>126396.06420000001</v>
          </cell>
          <cell r="G85">
            <v>9.5</v>
          </cell>
        </row>
        <row r="86">
          <cell r="B86" t="str">
            <v>CANALETA 4x4CM</v>
          </cell>
          <cell r="C86">
            <v>0</v>
          </cell>
          <cell r="D86">
            <v>21200</v>
          </cell>
          <cell r="E86">
            <v>4028</v>
          </cell>
          <cell r="F86">
            <v>25228</v>
          </cell>
          <cell r="G86">
            <v>0</v>
          </cell>
        </row>
        <row r="87">
          <cell r="B87" t="str">
            <v>TROQUEL PARA CANALETA 12x5cm</v>
          </cell>
          <cell r="C87" t="str">
            <v>UN</v>
          </cell>
          <cell r="D87">
            <v>6305.1724137931042</v>
          </cell>
          <cell r="E87">
            <v>1197.9827586206898</v>
          </cell>
          <cell r="F87">
            <v>7503.1551724137935</v>
          </cell>
          <cell r="G87">
            <v>0.15</v>
          </cell>
        </row>
        <row r="88">
          <cell r="B88" t="str">
            <v>SOPORTE MENSULA CSN 100mm GC  CM556103</v>
          </cell>
          <cell r="C88" t="str">
            <v>UN</v>
          </cell>
          <cell r="D88">
            <v>11856.465517241382</v>
          </cell>
          <cell r="E88">
            <v>2252.7284482758628</v>
          </cell>
          <cell r="F88">
            <v>14109.193965517245</v>
          </cell>
          <cell r="G88">
            <v>1.4</v>
          </cell>
        </row>
        <row r="89">
          <cell r="B89" t="str">
            <v>SOPORTE MENSULA CSN 100mm GS  CM556100</v>
          </cell>
          <cell r="C89" t="str">
            <v>UN</v>
          </cell>
          <cell r="D89">
            <v>7470.2586206896558</v>
          </cell>
          <cell r="E89">
            <v>1419.3491379310346</v>
          </cell>
          <cell r="F89">
            <v>8889.6077586206902</v>
          </cell>
          <cell r="G89">
            <v>1.4</v>
          </cell>
        </row>
        <row r="90">
          <cell r="B90" t="str">
            <v>SOPORTE MENSULA CSN 200mm GC  CM556123</v>
          </cell>
          <cell r="C90" t="str">
            <v>UN</v>
          </cell>
          <cell r="D90">
            <v>13158.620689655174</v>
          </cell>
          <cell r="E90">
            <v>2500.1379310344832</v>
          </cell>
          <cell r="F90">
            <v>15658.758620689658</v>
          </cell>
          <cell r="G90">
            <v>1.8</v>
          </cell>
        </row>
        <row r="91">
          <cell r="B91" t="str">
            <v>SOPORTE MENSULA CSN 200mm GS  CM556120</v>
          </cell>
          <cell r="C91" t="str">
            <v>UN</v>
          </cell>
          <cell r="D91">
            <v>8772.4137931034493</v>
          </cell>
          <cell r="E91">
            <v>1666.7586206896553</v>
          </cell>
          <cell r="F91">
            <v>10439.172413793105</v>
          </cell>
          <cell r="G91">
            <v>1.8</v>
          </cell>
        </row>
        <row r="92">
          <cell r="B92" t="str">
            <v>SOPORTE MENSULA CSN 300mm GC  CM556133</v>
          </cell>
          <cell r="C92" t="str">
            <v>UN</v>
          </cell>
          <cell r="D92">
            <v>15420.258620689658</v>
          </cell>
          <cell r="E92">
            <v>2929.8491379310349</v>
          </cell>
          <cell r="F92">
            <v>18350.107758620692</v>
          </cell>
          <cell r="G92">
            <v>2.2000000000000002</v>
          </cell>
        </row>
        <row r="93">
          <cell r="B93" t="str">
            <v>SOPORTE MENSULA CSN 300mm GS  CM556130</v>
          </cell>
          <cell r="C93" t="str">
            <v>UN</v>
          </cell>
          <cell r="D93">
            <v>12404.741379310346</v>
          </cell>
          <cell r="E93">
            <v>2356.9008620689656</v>
          </cell>
          <cell r="F93">
            <v>14761.642241379312</v>
          </cell>
          <cell r="G93">
            <v>2.25</v>
          </cell>
        </row>
        <row r="94">
          <cell r="B94" t="str">
            <v>SOPORTE PIEAMIGO X40cm</v>
          </cell>
          <cell r="C94" t="str">
            <v>UN</v>
          </cell>
          <cell r="D94">
            <v>13192.431034482761</v>
          </cell>
          <cell r="E94">
            <v>2506.5618965517247</v>
          </cell>
          <cell r="F94">
            <v>15698.992931034485</v>
          </cell>
          <cell r="G94">
            <v>0.8</v>
          </cell>
        </row>
        <row r="95">
          <cell r="B95" t="str">
            <v>SOPORTE PELDAÑO 10cm</v>
          </cell>
          <cell r="C95" t="str">
            <v>UN</v>
          </cell>
          <cell r="D95">
            <v>4081.6206896551698</v>
          </cell>
          <cell r="E95">
            <v>775.50793103448223</v>
          </cell>
          <cell r="F95">
            <v>4857.1286206896521</v>
          </cell>
          <cell r="G95">
            <v>0.159</v>
          </cell>
        </row>
        <row r="96">
          <cell r="B96" t="str">
            <v>SOPORTE PELDAÑO 20cm</v>
          </cell>
          <cell r="C96" t="str">
            <v>UN</v>
          </cell>
          <cell r="D96">
            <v>4964.3448275862102</v>
          </cell>
          <cell r="E96">
            <v>943.22551724137998</v>
          </cell>
          <cell r="F96">
            <v>5907.5703448275899</v>
          </cell>
          <cell r="G96">
            <v>0.23799999999999999</v>
          </cell>
        </row>
        <row r="97">
          <cell r="B97" t="str">
            <v>SOPORTE PELDAÑO 30cm</v>
          </cell>
          <cell r="C97" t="str">
            <v>UN</v>
          </cell>
          <cell r="D97">
            <v>3905.5517241379312</v>
          </cell>
          <cell r="E97">
            <v>742.0548275862069</v>
          </cell>
          <cell r="F97">
            <v>4647.6065517241377</v>
          </cell>
          <cell r="G97">
            <v>0.318</v>
          </cell>
        </row>
        <row r="98">
          <cell r="B98" t="str">
            <v>SOPORTE PELDAÑO 40cm</v>
          </cell>
          <cell r="C98" t="str">
            <v>UN</v>
          </cell>
          <cell r="D98">
            <v>4897.9310344827591</v>
          </cell>
          <cell r="E98">
            <v>930.60689655172428</v>
          </cell>
          <cell r="F98">
            <v>5828.5379310344833</v>
          </cell>
          <cell r="G98">
            <v>0.39700000000000002</v>
          </cell>
        </row>
        <row r="99">
          <cell r="B99" t="str">
            <v>SOPORTE PELDAÑO 50cm</v>
          </cell>
          <cell r="C99" t="str">
            <v>UN</v>
          </cell>
          <cell r="D99">
            <v>5865.6379310344837</v>
          </cell>
          <cell r="E99">
            <v>1114.4712068965518</v>
          </cell>
          <cell r="F99">
            <v>6980.1091379310355</v>
          </cell>
          <cell r="G99">
            <v>0.47599999999999998</v>
          </cell>
        </row>
        <row r="100">
          <cell r="B100" t="str">
            <v>SOPORTE PELDAÑO 60cm</v>
          </cell>
          <cell r="C100" t="str">
            <v>UN</v>
          </cell>
          <cell r="D100">
            <v>6836.0862068965525</v>
          </cell>
          <cell r="E100">
            <v>1298.8563793103449</v>
          </cell>
          <cell r="F100">
            <v>8134.9425862068974</v>
          </cell>
          <cell r="G100">
            <v>0.55600000000000005</v>
          </cell>
        </row>
        <row r="101">
          <cell r="B101" t="str">
            <v>Elementos de fijación bandeja portacables</v>
          </cell>
          <cell r="C101">
            <v>0</v>
          </cell>
          <cell r="D101">
            <v>12720</v>
          </cell>
          <cell r="E101">
            <v>2416.8000000000002</v>
          </cell>
          <cell r="F101">
            <v>15136.8</v>
          </cell>
          <cell r="G101">
            <v>0.5</v>
          </cell>
        </row>
        <row r="102">
          <cell r="B102" t="str">
            <v>Reducción 20x5cm a 12x5cm</v>
          </cell>
          <cell r="C102" t="str">
            <v>Un</v>
          </cell>
          <cell r="D102">
            <v>37000</v>
          </cell>
          <cell r="E102">
            <v>7030</v>
          </cell>
          <cell r="F102">
            <v>44030</v>
          </cell>
          <cell r="G102">
            <v>0.5</v>
          </cell>
        </row>
        <row r="103">
          <cell r="B103" t="str">
            <v xml:space="preserve">CABLEADO </v>
          </cell>
          <cell r="C103">
            <v>0</v>
          </cell>
          <cell r="D103">
            <v>0</v>
          </cell>
          <cell r="E103">
            <v>0</v>
          </cell>
          <cell r="F103">
            <v>0</v>
          </cell>
          <cell r="G103">
            <v>0</v>
          </cell>
        </row>
        <row r="104">
          <cell r="B104" t="str">
            <v>ALAMBRE THHN-THWN 12</v>
          </cell>
          <cell r="C104" t="str">
            <v>ML</v>
          </cell>
          <cell r="D104">
            <v>798.87657142857142</v>
          </cell>
          <cell r="E104">
            <v>151.78654857142857</v>
          </cell>
          <cell r="F104">
            <v>950.66311999999994</v>
          </cell>
          <cell r="G104">
            <v>3.6999999999999998E-2</v>
          </cell>
        </row>
        <row r="105">
          <cell r="B105" t="str">
            <v>ALAMBRE THHN-THWN 14</v>
          </cell>
          <cell r="C105" t="str">
            <v>ML</v>
          </cell>
          <cell r="D105">
            <v>554.3497142857143</v>
          </cell>
          <cell r="E105">
            <v>105.32644571428571</v>
          </cell>
          <cell r="F105">
            <v>659.67615999999998</v>
          </cell>
          <cell r="G105">
            <v>3.5000000000000003E-2</v>
          </cell>
        </row>
        <row r="106">
          <cell r="B106" t="str">
            <v>ALAMBRE THHN-THWN 10</v>
          </cell>
          <cell r="C106" t="str">
            <v>ML</v>
          </cell>
          <cell r="D106">
            <v>1284.5988571428572</v>
          </cell>
          <cell r="E106">
            <v>244.07378285714287</v>
          </cell>
          <cell r="F106">
            <v>1528.6726400000002</v>
          </cell>
          <cell r="G106">
            <v>5.8999999999999997E-2</v>
          </cell>
        </row>
        <row r="107">
          <cell r="B107" t="str">
            <v>ALAMBRE THHN-THWN 8</v>
          </cell>
          <cell r="C107" t="str">
            <v>ML</v>
          </cell>
          <cell r="D107">
            <v>2045.4971428571432</v>
          </cell>
          <cell r="E107">
            <v>388.64445714285722</v>
          </cell>
          <cell r="F107">
            <v>2434.1416000000004</v>
          </cell>
          <cell r="G107">
            <v>9.5000000000000001E-2</v>
          </cell>
        </row>
        <row r="108">
          <cell r="B108" t="str">
            <v>Alambrón de aluminio de 8mm de diámetro</v>
          </cell>
          <cell r="C108" t="str">
            <v>ML</v>
          </cell>
          <cell r="D108">
            <v>2173.2019047619046</v>
          </cell>
          <cell r="E108">
            <v>412.90836190476188</v>
          </cell>
          <cell r="F108">
            <v>2586.1102666666666</v>
          </cell>
          <cell r="G108">
            <v>3.6999999999999998E-2</v>
          </cell>
        </row>
        <row r="109">
          <cell r="B109" t="str">
            <v>Alambre Guía Galvanizado Cal. 14</v>
          </cell>
          <cell r="C109" t="str">
            <v>ML</v>
          </cell>
          <cell r="D109">
            <v>103.38916256157637</v>
          </cell>
          <cell r="E109">
            <v>19.643940886699511</v>
          </cell>
          <cell r="F109">
            <v>123.03310344827588</v>
          </cell>
          <cell r="G109">
            <v>2.7439999999999999E-2</v>
          </cell>
        </row>
        <row r="110">
          <cell r="B110" t="str">
            <v>ALAMBRE DESNUDO No. 12AWG</v>
          </cell>
          <cell r="C110" t="str">
            <v>ML</v>
          </cell>
          <cell r="D110">
            <v>754.90171428571421</v>
          </cell>
          <cell r="E110">
            <v>143.43132571428569</v>
          </cell>
          <cell r="F110">
            <v>898.33303999999987</v>
          </cell>
          <cell r="G110">
            <v>2.9399999999999999E-2</v>
          </cell>
        </row>
        <row r="111">
          <cell r="B111" t="str">
            <v>CABLE DESNUDO No. 8AWG</v>
          </cell>
          <cell r="C111" t="str">
            <v>ML</v>
          </cell>
          <cell r="D111">
            <v>2171.4251428571433</v>
          </cell>
          <cell r="E111">
            <v>412.57077714285725</v>
          </cell>
          <cell r="F111">
            <v>2583.9959200000008</v>
          </cell>
          <cell r="G111">
            <v>7.5900000000000009E-2</v>
          </cell>
        </row>
        <row r="112">
          <cell r="B112" t="str">
            <v>Cable desnudo cobre N°6 AWG</v>
          </cell>
          <cell r="C112" t="str">
            <v>ML</v>
          </cell>
          <cell r="D112">
            <v>3356.0811428571433</v>
          </cell>
          <cell r="E112">
            <v>637.65541714285723</v>
          </cell>
          <cell r="F112">
            <v>3993.7365600000003</v>
          </cell>
          <cell r="G112">
            <v>0.121</v>
          </cell>
        </row>
        <row r="113">
          <cell r="B113" t="str">
            <v>CABLE DESNUDO No 4</v>
          </cell>
          <cell r="C113" t="str">
            <v>ML</v>
          </cell>
          <cell r="D113">
            <v>5166.3794285714284</v>
          </cell>
          <cell r="E113">
            <v>981.61209142857138</v>
          </cell>
          <cell r="F113">
            <v>6147.9915199999996</v>
          </cell>
          <cell r="G113">
            <v>0.192</v>
          </cell>
        </row>
        <row r="114">
          <cell r="B114" t="str">
            <v>CABLE DESNUDO No 2</v>
          </cell>
          <cell r="C114" t="str">
            <v>ML</v>
          </cell>
          <cell r="D114">
            <v>8312.5805714285707</v>
          </cell>
          <cell r="E114">
            <v>1579.3903085714285</v>
          </cell>
          <cell r="F114">
            <v>9891.9708799999989</v>
          </cell>
          <cell r="G114">
            <v>0.31</v>
          </cell>
        </row>
        <row r="115">
          <cell r="B115" t="str">
            <v>CABLE DESNUDO 1/0</v>
          </cell>
          <cell r="C115" t="str">
            <v>ML</v>
          </cell>
          <cell r="D115">
            <v>13003.898285714286</v>
          </cell>
          <cell r="E115">
            <v>2470.7406742857142</v>
          </cell>
          <cell r="F115">
            <v>15474.63896</v>
          </cell>
          <cell r="G115">
            <v>0.49</v>
          </cell>
        </row>
        <row r="116">
          <cell r="B116" t="str">
            <v>CABLE DESNUDO 2/0</v>
          </cell>
          <cell r="C116" t="str">
            <v>ML</v>
          </cell>
          <cell r="D116">
            <v>16431.938285714288</v>
          </cell>
          <cell r="E116">
            <v>3122.0682742857148</v>
          </cell>
          <cell r="F116">
            <v>19554.006560000002</v>
          </cell>
          <cell r="G116">
            <v>0.62</v>
          </cell>
        </row>
        <row r="117">
          <cell r="B117" t="str">
            <v>CABLE DESNUDO 4/0</v>
          </cell>
          <cell r="C117" t="str">
            <v>ML</v>
          </cell>
          <cell r="D117">
            <v>25749.277714285716</v>
          </cell>
          <cell r="E117">
            <v>4892.3627657142861</v>
          </cell>
          <cell r="F117">
            <v>30641.640480000002</v>
          </cell>
          <cell r="G117">
            <v>0.97</v>
          </cell>
        </row>
        <row r="118">
          <cell r="B118" t="str">
            <v>CABLE ENCAUCHETADO ST-C 2x10</v>
          </cell>
          <cell r="C118" t="str">
            <v>ML</v>
          </cell>
          <cell r="D118">
            <v>4039.6902857142854</v>
          </cell>
          <cell r="E118">
            <v>767.54115428571424</v>
          </cell>
          <cell r="F118">
            <v>4807.2314399999996</v>
          </cell>
          <cell r="G118">
            <v>0.21</v>
          </cell>
        </row>
        <row r="119">
          <cell r="B119" t="str">
            <v>CABLE ENCAUCHETADO ST-C 2x12</v>
          </cell>
          <cell r="C119" t="str">
            <v>ML</v>
          </cell>
          <cell r="D119">
            <v>2994.954285714286</v>
          </cell>
          <cell r="E119">
            <v>569.04131428571429</v>
          </cell>
          <cell r="F119">
            <v>3563.9956000000002</v>
          </cell>
          <cell r="G119">
            <v>0.14299999999999999</v>
          </cell>
        </row>
        <row r="120">
          <cell r="B120" t="str">
            <v>CABLE ENCAUCHETADO ST-C 2x14</v>
          </cell>
          <cell r="C120" t="str">
            <v>ML</v>
          </cell>
          <cell r="D120">
            <v>2202.7405714285715</v>
          </cell>
          <cell r="E120">
            <v>418.5207085714286</v>
          </cell>
          <cell r="F120">
            <v>2621.2612800000002</v>
          </cell>
          <cell r="G120">
            <v>0.105</v>
          </cell>
        </row>
        <row r="121">
          <cell r="B121" t="str">
            <v>CABLE ENCAUCHETADO ST-C 2x16</v>
          </cell>
          <cell r="C121" t="str">
            <v>ML</v>
          </cell>
          <cell r="D121">
            <v>1386.5405714285716</v>
          </cell>
          <cell r="E121">
            <v>263.44270857142862</v>
          </cell>
          <cell r="F121">
            <v>1649.9832800000004</v>
          </cell>
          <cell r="G121">
            <v>0.1</v>
          </cell>
        </row>
        <row r="122">
          <cell r="B122" t="str">
            <v>CABLE ENCAUCHETADO ST-C 2x18</v>
          </cell>
          <cell r="C122" t="str">
            <v>ML</v>
          </cell>
          <cell r="D122">
            <v>1020.0834285714288</v>
          </cell>
          <cell r="E122">
            <v>193.81585142857148</v>
          </cell>
          <cell r="F122">
            <v>1213.8992800000003</v>
          </cell>
          <cell r="G122">
            <v>0.09</v>
          </cell>
        </row>
        <row r="123">
          <cell r="B123" t="str">
            <v>CABLE ENCAUCHETADO ST-C 3x8</v>
          </cell>
          <cell r="C123" t="str">
            <v>ML</v>
          </cell>
          <cell r="D123">
            <v>8426.5154285714289</v>
          </cell>
          <cell r="E123">
            <v>1601.0379314285715</v>
          </cell>
          <cell r="F123">
            <v>10027.55336</v>
          </cell>
          <cell r="G123">
            <v>0.443</v>
          </cell>
        </row>
        <row r="124">
          <cell r="B124" t="str">
            <v>CABLE ENCAUCHETADO ST-C 3x10</v>
          </cell>
          <cell r="C124" t="str">
            <v>ML</v>
          </cell>
          <cell r="D124">
            <v>7944</v>
          </cell>
          <cell r="E124">
            <v>1509.3600000000001</v>
          </cell>
          <cell r="F124">
            <v>9453.36</v>
          </cell>
          <cell r="G124">
            <v>0.26500000000000001</v>
          </cell>
        </row>
        <row r="125">
          <cell r="B125" t="str">
            <v>CABLE ENCAUCHETADO ST-C 3x12</v>
          </cell>
          <cell r="C125" t="str">
            <v>ML</v>
          </cell>
          <cell r="D125">
            <v>4860</v>
          </cell>
          <cell r="E125">
            <v>923.4</v>
          </cell>
          <cell r="F125">
            <v>5783.4</v>
          </cell>
          <cell r="G125">
            <v>0.25</v>
          </cell>
        </row>
        <row r="126">
          <cell r="B126" t="str">
            <v>CABLE ENCAUCHETADO ST-C 3x14</v>
          </cell>
          <cell r="C126" t="str">
            <v>ML</v>
          </cell>
          <cell r="D126">
            <v>2709.1177142857146</v>
          </cell>
          <cell r="E126">
            <v>514.73236571428572</v>
          </cell>
          <cell r="F126">
            <v>3223.8500800000002</v>
          </cell>
          <cell r="G126">
            <v>0.129</v>
          </cell>
        </row>
        <row r="127">
          <cell r="B127" t="str">
            <v>CABLE ENCAUCHETADO ST-C 3x16</v>
          </cell>
          <cell r="C127" t="str">
            <v>ML</v>
          </cell>
          <cell r="D127">
            <v>1804.3017142857143</v>
          </cell>
          <cell r="E127">
            <v>342.81732571428574</v>
          </cell>
          <cell r="F127">
            <v>2147.11904</v>
          </cell>
          <cell r="G127">
            <v>0.12</v>
          </cell>
        </row>
        <row r="128">
          <cell r="B128" t="str">
            <v>CABLE ENCAUCHETADO ST-C 3x18</v>
          </cell>
          <cell r="C128" t="str">
            <v>ML</v>
          </cell>
          <cell r="D128">
            <v>1386.5405714285716</v>
          </cell>
          <cell r="E128">
            <v>263.44270857142862</v>
          </cell>
          <cell r="F128">
            <v>1649.9832800000004</v>
          </cell>
          <cell r="G128">
            <v>0.12</v>
          </cell>
        </row>
        <row r="129">
          <cell r="B129" t="str">
            <v>CABLE ENCAUCHETADO ST-C 4x6</v>
          </cell>
          <cell r="C129" t="str">
            <v>ML</v>
          </cell>
          <cell r="D129">
            <v>17525.313142857143</v>
          </cell>
          <cell r="E129">
            <v>3329.8094971428573</v>
          </cell>
          <cell r="F129">
            <v>20855.122640000001</v>
          </cell>
          <cell r="G129">
            <v>0.78500000000000003</v>
          </cell>
        </row>
        <row r="130">
          <cell r="B130" t="str">
            <v>CABLE ENCAUCHETADO ST-C 4x8</v>
          </cell>
          <cell r="C130" t="str">
            <v>ML</v>
          </cell>
          <cell r="D130">
            <v>11284.214857142857</v>
          </cell>
          <cell r="E130">
            <v>2144.0008228571428</v>
          </cell>
          <cell r="F130">
            <v>13428.215679999999</v>
          </cell>
          <cell r="G130">
            <v>0.54800000000000004</v>
          </cell>
        </row>
        <row r="131">
          <cell r="B131" t="str">
            <v>CABLE ENCAUCHETADO ST-C 4x10</v>
          </cell>
          <cell r="C131" t="str">
            <v>ML</v>
          </cell>
          <cell r="D131">
            <v>6571.5760000000009</v>
          </cell>
          <cell r="E131">
            <v>1248.5994400000002</v>
          </cell>
          <cell r="F131">
            <v>7820.1754400000009</v>
          </cell>
          <cell r="G131">
            <v>0.33</v>
          </cell>
        </row>
        <row r="132">
          <cell r="B132" t="str">
            <v>CABLE ENCAUCHETADO ST-C 4x12</v>
          </cell>
          <cell r="C132" t="str">
            <v>ML</v>
          </cell>
          <cell r="D132">
            <v>4702.6445714285728</v>
          </cell>
          <cell r="E132">
            <v>893.50246857142884</v>
          </cell>
          <cell r="F132">
            <v>5596.1470400000017</v>
          </cell>
          <cell r="G132">
            <v>0.22</v>
          </cell>
        </row>
        <row r="133">
          <cell r="B133" t="str">
            <v>CABLE ENCAUCHETADO ST-C 4x14</v>
          </cell>
          <cell r="C133" t="str">
            <v>ML</v>
          </cell>
          <cell r="D133">
            <v>3254.1394285714287</v>
          </cell>
          <cell r="E133">
            <v>618.28649142857148</v>
          </cell>
          <cell r="F133">
            <v>3872.4259200000001</v>
          </cell>
          <cell r="G133">
            <v>0.157</v>
          </cell>
        </row>
        <row r="134">
          <cell r="B134" t="str">
            <v>CABLE ENCAUCHETADO ST-C 4x16</v>
          </cell>
          <cell r="C134" t="str">
            <v>ML</v>
          </cell>
          <cell r="D134">
            <v>2214.7337142857145</v>
          </cell>
          <cell r="E134">
            <v>420.79940571428574</v>
          </cell>
          <cell r="F134">
            <v>2635.5331200000001</v>
          </cell>
          <cell r="G134">
            <v>9.8000000000000004E-2</v>
          </cell>
        </row>
        <row r="135">
          <cell r="B135" t="str">
            <v>CABLE ENCAUCHETADO ST-C 4x18</v>
          </cell>
          <cell r="C135" t="str">
            <v>ML</v>
          </cell>
          <cell r="D135">
            <v>1762.992</v>
          </cell>
          <cell r="E135">
            <v>334.96848</v>
          </cell>
          <cell r="F135">
            <v>2097.9604799999997</v>
          </cell>
          <cell r="G135">
            <v>0.1</v>
          </cell>
        </row>
        <row r="136">
          <cell r="B136" t="str">
            <v>CABLE ENCAUCHETADO ST-C 5x10</v>
          </cell>
          <cell r="C136" t="str">
            <v>ML</v>
          </cell>
          <cell r="D136">
            <v>20359.137333333332</v>
          </cell>
          <cell r="E136">
            <v>3868.236093333333</v>
          </cell>
          <cell r="F136">
            <v>24227.373426666665</v>
          </cell>
          <cell r="G136">
            <v>0.41299999999999998</v>
          </cell>
        </row>
        <row r="137">
          <cell r="B137" t="str">
            <v>CABLE ENCAUCHETADO ST-C 5x12</v>
          </cell>
          <cell r="C137" t="str">
            <v>ML</v>
          </cell>
          <cell r="D137">
            <v>15084.930666666667</v>
          </cell>
          <cell r="E137">
            <v>2866.1368266666668</v>
          </cell>
          <cell r="F137">
            <v>17951.067493333336</v>
          </cell>
          <cell r="G137">
            <v>0.27500000000000002</v>
          </cell>
        </row>
        <row r="138">
          <cell r="B138" t="str">
            <v>CABLE ENCAUCHETADO ST-C 5x14</v>
          </cell>
          <cell r="C138" t="str">
            <v>ML</v>
          </cell>
          <cell r="D138">
            <v>6499</v>
          </cell>
          <cell r="E138">
            <v>1234.81</v>
          </cell>
          <cell r="F138">
            <v>7733.8099999999995</v>
          </cell>
          <cell r="G138">
            <v>0.27500000000000002</v>
          </cell>
        </row>
        <row r="139">
          <cell r="B139" t="str">
            <v>CABLE SINTOX 10</v>
          </cell>
          <cell r="C139">
            <v>0</v>
          </cell>
          <cell r="D139">
            <v>1670.378285714286</v>
          </cell>
          <cell r="E139">
            <v>317.37187428571434</v>
          </cell>
          <cell r="F139">
            <v>1987.7501600000003</v>
          </cell>
          <cell r="G139">
            <v>0.35599999999999998</v>
          </cell>
        </row>
        <row r="140">
          <cell r="B140" t="str">
            <v>CABLE SINTOX 12</v>
          </cell>
          <cell r="C140">
            <v>0</v>
          </cell>
          <cell r="D140">
            <v>1154.6731428571429</v>
          </cell>
          <cell r="E140">
            <v>219.38789714285716</v>
          </cell>
          <cell r="F140">
            <v>1374.06104</v>
          </cell>
          <cell r="G140">
            <v>0.35599999999999998</v>
          </cell>
        </row>
        <row r="141">
          <cell r="B141" t="str">
            <v>CABLE THHN-THWN 14</v>
          </cell>
          <cell r="C141" t="str">
            <v>ML</v>
          </cell>
          <cell r="D141">
            <v>1039</v>
          </cell>
          <cell r="E141">
            <v>197.41</v>
          </cell>
          <cell r="F141">
            <v>1236.4100000000001</v>
          </cell>
          <cell r="G141">
            <v>0.35599999999999998</v>
          </cell>
        </row>
        <row r="142">
          <cell r="B142" t="str">
            <v>CABLE THHN-THWN 12</v>
          </cell>
          <cell r="C142" t="str">
            <v>ML</v>
          </cell>
          <cell r="D142">
            <v>1350.06628571429</v>
          </cell>
          <cell r="E142">
            <v>256.51259428571507</v>
          </cell>
          <cell r="F142">
            <v>1606.578880000005</v>
          </cell>
          <cell r="G142">
            <v>0.25600000000000001</v>
          </cell>
        </row>
        <row r="143">
          <cell r="B143" t="str">
            <v>CABLE HFFR/LSHF 12</v>
          </cell>
          <cell r="C143" t="str">
            <v>ML</v>
          </cell>
          <cell r="D143">
            <v>1392</v>
          </cell>
          <cell r="E143">
            <v>264.48</v>
          </cell>
          <cell r="F143">
            <v>1656.48</v>
          </cell>
          <cell r="G143">
            <v>0.35599999999999998</v>
          </cell>
        </row>
        <row r="144">
          <cell r="B144" t="str">
            <v>CABLE THHN-THWN 10</v>
          </cell>
          <cell r="C144" t="str">
            <v>ML</v>
          </cell>
          <cell r="D144">
            <v>1918.4651428571401</v>
          </cell>
          <cell r="E144">
            <v>364.5083771428566</v>
          </cell>
          <cell r="F144">
            <v>2282.9735199999968</v>
          </cell>
          <cell r="G144">
            <v>5.8000000000000003E-2</v>
          </cell>
        </row>
        <row r="145">
          <cell r="B145" t="str">
            <v>CABLE HFFR/LSHF 10</v>
          </cell>
          <cell r="C145" t="str">
            <v>ML</v>
          </cell>
          <cell r="D145">
            <v>1392</v>
          </cell>
          <cell r="E145">
            <v>264.48</v>
          </cell>
          <cell r="F145">
            <v>1656.48</v>
          </cell>
          <cell r="G145">
            <v>0.35599999999999998</v>
          </cell>
        </row>
        <row r="146">
          <cell r="B146" t="str">
            <v>CABLE THHN-THWN 8</v>
          </cell>
          <cell r="C146" t="str">
            <v>ML</v>
          </cell>
          <cell r="D146">
            <v>2952.712</v>
          </cell>
          <cell r="E146">
            <v>561.01527999999996</v>
          </cell>
          <cell r="F146">
            <v>3513.7272800000001</v>
          </cell>
          <cell r="G146">
            <v>9.6000000000000002E-2</v>
          </cell>
        </row>
        <row r="147">
          <cell r="B147" t="str">
            <v>CABLE THHN-THWN 6</v>
          </cell>
          <cell r="C147" t="str">
            <v>ML</v>
          </cell>
          <cell r="D147">
            <v>4250</v>
          </cell>
          <cell r="E147">
            <v>807.5</v>
          </cell>
          <cell r="F147">
            <v>5057.5</v>
          </cell>
          <cell r="G147">
            <v>0.14499999999999999</v>
          </cell>
        </row>
        <row r="148">
          <cell r="B148" t="str">
            <v>CABLE THHN-THWN 4</v>
          </cell>
          <cell r="C148" t="str">
            <v>ML</v>
          </cell>
          <cell r="D148">
            <v>6890</v>
          </cell>
          <cell r="E148">
            <v>1309.0999999999999</v>
          </cell>
          <cell r="F148">
            <v>8199.1</v>
          </cell>
          <cell r="G148">
            <v>0.23200000000000001</v>
          </cell>
        </row>
        <row r="149">
          <cell r="B149" t="str">
            <v>CABLE THHN-THWN 2</v>
          </cell>
          <cell r="C149" t="str">
            <v>ML</v>
          </cell>
          <cell r="D149">
            <v>10323.241142857099</v>
          </cell>
          <cell r="E149">
            <v>1961.4158171428489</v>
          </cell>
          <cell r="F149">
            <v>12284.656959999949</v>
          </cell>
          <cell r="G149">
            <v>0.35599999999999998</v>
          </cell>
        </row>
        <row r="150">
          <cell r="B150" t="str">
            <v>CABLE THHN-THWN 1/0</v>
          </cell>
          <cell r="C150" t="str">
            <v>ML</v>
          </cell>
          <cell r="D150">
            <v>16598.2251428571</v>
          </cell>
          <cell r="E150">
            <v>3153.6627771428489</v>
          </cell>
          <cell r="F150">
            <v>19751.88791999995</v>
          </cell>
          <cell r="G150">
            <v>0.55600000000000005</v>
          </cell>
        </row>
        <row r="151">
          <cell r="B151" t="str">
            <v>CABLE THHN-THWN 2/0</v>
          </cell>
          <cell r="C151" t="str">
            <v>ML</v>
          </cell>
          <cell r="D151">
            <v>20993.6171428571</v>
          </cell>
          <cell r="E151">
            <v>3988.7872571428488</v>
          </cell>
          <cell r="F151">
            <v>24982.404399999949</v>
          </cell>
          <cell r="G151">
            <v>0.69099999999999995</v>
          </cell>
        </row>
        <row r="152">
          <cell r="B152" t="str">
            <v>CABLE THHN-THWN 4/0</v>
          </cell>
          <cell r="C152" t="str">
            <v>ML</v>
          </cell>
          <cell r="D152">
            <v>31624.7771428571</v>
          </cell>
          <cell r="E152">
            <v>6008.7076571428488</v>
          </cell>
          <cell r="F152">
            <v>37633.484799999947</v>
          </cell>
          <cell r="G152">
            <v>1.0720000000000001</v>
          </cell>
        </row>
        <row r="153">
          <cell r="B153" t="str">
            <v>CABLE ENCAUCHETADO BAJO CONTENIDO DE HALÓGENO LSHF</v>
          </cell>
          <cell r="C153" t="str">
            <v>ML</v>
          </cell>
          <cell r="D153">
            <v>6510</v>
          </cell>
          <cell r="E153">
            <v>1236.9000000000001</v>
          </cell>
          <cell r="F153">
            <v>7746.9</v>
          </cell>
          <cell r="G153">
            <v>0.1</v>
          </cell>
        </row>
        <row r="154">
          <cell r="B154" t="str">
            <v>TERMINALES, CONECTORES, PRENSAESTOPAS</v>
          </cell>
          <cell r="C154">
            <v>0</v>
          </cell>
          <cell r="D154">
            <v>0</v>
          </cell>
          <cell r="E154">
            <v>0</v>
          </cell>
          <cell r="F154">
            <v>0</v>
          </cell>
          <cell r="G154">
            <v>0</v>
          </cell>
        </row>
        <row r="155">
          <cell r="B155" t="str">
            <v>TERMINAL P/PONCHAR   8 AWG</v>
          </cell>
          <cell r="C155">
            <v>0</v>
          </cell>
          <cell r="D155">
            <v>1272</v>
          </cell>
          <cell r="E155">
            <v>241.68</v>
          </cell>
          <cell r="F155">
            <v>1513.68</v>
          </cell>
          <cell r="G155">
            <v>0.05</v>
          </cell>
        </row>
        <row r="156">
          <cell r="B156" t="str">
            <v>TERMINAL P/PONCHAR 1/0 AWG</v>
          </cell>
          <cell r="C156">
            <v>0</v>
          </cell>
          <cell r="D156">
            <v>5300</v>
          </cell>
          <cell r="E156">
            <v>1007</v>
          </cell>
          <cell r="F156">
            <v>6307</v>
          </cell>
          <cell r="G156">
            <v>0.05</v>
          </cell>
        </row>
        <row r="157">
          <cell r="B157" t="str">
            <v>TERMINAL P/PONCHAR 10  AWG</v>
          </cell>
          <cell r="C157">
            <v>0</v>
          </cell>
          <cell r="D157">
            <v>742</v>
          </cell>
          <cell r="E157">
            <v>140.97999999999999</v>
          </cell>
          <cell r="F157">
            <v>882.98</v>
          </cell>
          <cell r="G157">
            <v>0</v>
          </cell>
        </row>
        <row r="158">
          <cell r="B158" t="str">
            <v>TERMINAL P/PONCHAR 2 AWG</v>
          </cell>
          <cell r="C158">
            <v>0</v>
          </cell>
          <cell r="D158">
            <v>2438</v>
          </cell>
          <cell r="E158">
            <v>463.22</v>
          </cell>
          <cell r="F158">
            <v>2901.2200000000003</v>
          </cell>
          <cell r="G158">
            <v>0.05</v>
          </cell>
        </row>
        <row r="159">
          <cell r="B159" t="str">
            <v>TERMINAL P/PONCHAR 2/0 AWG</v>
          </cell>
          <cell r="C159">
            <v>0</v>
          </cell>
          <cell r="D159">
            <v>6360</v>
          </cell>
          <cell r="E159">
            <v>1208.4000000000001</v>
          </cell>
          <cell r="F159">
            <v>7568.4</v>
          </cell>
          <cell r="G159">
            <v>0</v>
          </cell>
        </row>
        <row r="160">
          <cell r="B160" t="str">
            <v>TERMINAL P/PONCHAR 4 AWG</v>
          </cell>
          <cell r="C160">
            <v>0</v>
          </cell>
          <cell r="D160">
            <v>1537</v>
          </cell>
          <cell r="E160">
            <v>292.03000000000003</v>
          </cell>
          <cell r="F160">
            <v>1829.03</v>
          </cell>
          <cell r="G160">
            <v>0</v>
          </cell>
        </row>
        <row r="161">
          <cell r="B161" t="str">
            <v>TERMINAL P/PONCHAR 4/0 AWG</v>
          </cell>
          <cell r="C161">
            <v>0</v>
          </cell>
          <cell r="D161">
            <v>9540</v>
          </cell>
          <cell r="E161">
            <v>1812.6</v>
          </cell>
          <cell r="F161">
            <v>11352.6</v>
          </cell>
          <cell r="G161">
            <v>0.05</v>
          </cell>
        </row>
        <row r="162">
          <cell r="B162" t="str">
            <v>TERMINAL P/PONCHAR 6 AWG</v>
          </cell>
          <cell r="C162">
            <v>0</v>
          </cell>
          <cell r="D162">
            <v>1378</v>
          </cell>
          <cell r="E162">
            <v>261.82</v>
          </cell>
          <cell r="F162">
            <v>1639.82</v>
          </cell>
          <cell r="G162">
            <v>0.05</v>
          </cell>
        </row>
        <row r="163">
          <cell r="B163" t="str">
            <v>CONECTOR 3M AUTODESFORRE 560 AZUL</v>
          </cell>
          <cell r="C163">
            <v>0</v>
          </cell>
          <cell r="D163">
            <v>463.22</v>
          </cell>
          <cell r="E163">
            <v>88.011800000000008</v>
          </cell>
          <cell r="F163">
            <v>551.23180000000002</v>
          </cell>
          <cell r="G163">
            <v>0</v>
          </cell>
        </row>
        <row r="164">
          <cell r="B164" t="str">
            <v>CONECTOR 3M AUTODESFORRE 562 AMARILL</v>
          </cell>
          <cell r="C164">
            <v>0</v>
          </cell>
          <cell r="D164">
            <v>661.44</v>
          </cell>
          <cell r="E164">
            <v>125.67360000000001</v>
          </cell>
          <cell r="F164">
            <v>787.11360000000002</v>
          </cell>
          <cell r="G164">
            <v>0</v>
          </cell>
        </row>
        <row r="165">
          <cell r="B165" t="str">
            <v>Conector a la bandeja portacables del cable de puesta a tierra..</v>
          </cell>
          <cell r="C165">
            <v>0</v>
          </cell>
          <cell r="D165">
            <v>5300</v>
          </cell>
          <cell r="E165">
            <v>1007</v>
          </cell>
          <cell r="F165">
            <v>6307</v>
          </cell>
          <cell r="G165">
            <v>0</v>
          </cell>
        </row>
        <row r="166">
          <cell r="B166" t="str">
            <v>CONECTOR RECTO 1" USA COOPEX</v>
          </cell>
          <cell r="C166">
            <v>0</v>
          </cell>
          <cell r="D166">
            <v>5027.6388888888896</v>
          </cell>
          <cell r="E166">
            <v>955.25138888888898</v>
          </cell>
          <cell r="F166">
            <v>5982.8902777777785</v>
          </cell>
          <cell r="G166">
            <v>0</v>
          </cell>
        </row>
        <row r="167">
          <cell r="B167" t="str">
            <v>CONECTOR RESORTE AZUL 12-16</v>
          </cell>
          <cell r="C167">
            <v>0</v>
          </cell>
          <cell r="D167">
            <v>2014</v>
          </cell>
          <cell r="E167">
            <v>382.66</v>
          </cell>
          <cell r="F167">
            <v>2396.66</v>
          </cell>
          <cell r="G167">
            <v>0</v>
          </cell>
        </row>
        <row r="168">
          <cell r="B168" t="str">
            <v>CONECTOR RESORTE AZUL/GRIS 14-6 3M</v>
          </cell>
          <cell r="C168">
            <v>0</v>
          </cell>
          <cell r="D168">
            <v>906.30000000000007</v>
          </cell>
          <cell r="E168">
            <v>172.197</v>
          </cell>
          <cell r="F168">
            <v>1078.4970000000001</v>
          </cell>
          <cell r="G168">
            <v>0</v>
          </cell>
        </row>
        <row r="169">
          <cell r="B169" t="str">
            <v>CONECTOR RESORTE NAR/AZUL 22-12 3M</v>
          </cell>
          <cell r="C169">
            <v>0</v>
          </cell>
          <cell r="D169">
            <v>377.36</v>
          </cell>
          <cell r="E169">
            <v>71.698400000000007</v>
          </cell>
          <cell r="F169">
            <v>449.05840000000001</v>
          </cell>
          <cell r="G169">
            <v>0</v>
          </cell>
        </row>
        <row r="170">
          <cell r="B170" t="str">
            <v>CONECTOR RESORTE ROJO/AMA 16-10 3M</v>
          </cell>
          <cell r="C170" t="str">
            <v>UN</v>
          </cell>
          <cell r="D170">
            <v>885.741379310345</v>
          </cell>
          <cell r="E170">
            <v>168.29086206896554</v>
          </cell>
          <cell r="F170">
            <v>1054.0322413793106</v>
          </cell>
          <cell r="G170">
            <v>0.03</v>
          </cell>
        </row>
        <row r="171">
          <cell r="B171" t="str">
            <v>CONECTOR TIERRA GRIFEQUIP  CM585327</v>
          </cell>
          <cell r="C171" t="str">
            <v>UN</v>
          </cell>
          <cell r="D171">
            <v>13186.034482758621</v>
          </cell>
          <cell r="E171">
            <v>2505.346551724138</v>
          </cell>
          <cell r="F171">
            <v>15691.38103448276</v>
          </cell>
          <cell r="G171">
            <v>0.15</v>
          </cell>
        </row>
        <row r="172">
          <cell r="B172" t="str">
            <v>LAMINA UNION ED275 EZ   CM558221</v>
          </cell>
          <cell r="C172" t="str">
            <v>UN</v>
          </cell>
          <cell r="D172">
            <v>4009.2672413793107</v>
          </cell>
          <cell r="E172">
            <v>761.76077586206907</v>
          </cell>
          <cell r="F172">
            <v>4771.0280172413795</v>
          </cell>
          <cell r="G172">
            <v>0.13</v>
          </cell>
        </row>
        <row r="173">
          <cell r="B173" t="str">
            <v>Prensa estopa de 1/2".</v>
          </cell>
          <cell r="C173">
            <v>0</v>
          </cell>
          <cell r="D173">
            <v>2590</v>
          </cell>
          <cell r="E173">
            <v>492.1</v>
          </cell>
          <cell r="F173">
            <v>3082.1</v>
          </cell>
          <cell r="G173">
            <v>0</v>
          </cell>
        </row>
        <row r="174">
          <cell r="B174" t="str">
            <v>PRENSA ESTOPA DEXSON 1 1/8" PG29</v>
          </cell>
          <cell r="C174">
            <v>0</v>
          </cell>
          <cell r="D174">
            <v>2014</v>
          </cell>
          <cell r="E174">
            <v>382.66</v>
          </cell>
          <cell r="F174">
            <v>2396.66</v>
          </cell>
          <cell r="G174">
            <v>0</v>
          </cell>
        </row>
        <row r="175">
          <cell r="B175" t="str">
            <v>PRENSA ESTOPA DEXSON 1/2 PG13.5</v>
          </cell>
          <cell r="C175" t="str">
            <v>UN</v>
          </cell>
          <cell r="D175">
            <v>1468.6206896551701</v>
          </cell>
          <cell r="E175">
            <v>279.03793103448231</v>
          </cell>
          <cell r="F175">
            <v>1747.6586206896523</v>
          </cell>
          <cell r="G175">
            <v>0.1</v>
          </cell>
        </row>
        <row r="176">
          <cell r="B176" t="str">
            <v>PRENSA ESTOPA DEXSON 1/4 PG7</v>
          </cell>
          <cell r="C176">
            <v>0</v>
          </cell>
          <cell r="D176">
            <v>413.40000000000003</v>
          </cell>
          <cell r="E176">
            <v>78.546000000000006</v>
          </cell>
          <cell r="F176">
            <v>491.94600000000003</v>
          </cell>
          <cell r="G176">
            <v>0</v>
          </cell>
        </row>
        <row r="177">
          <cell r="B177" t="str">
            <v>PRENSA ESTOPA DEXSON 3/4 PG21</v>
          </cell>
          <cell r="C177">
            <v>0</v>
          </cell>
          <cell r="D177">
            <v>1791.4</v>
          </cell>
          <cell r="E177">
            <v>340.36600000000004</v>
          </cell>
          <cell r="F177">
            <v>2131.7660000000001</v>
          </cell>
          <cell r="G177">
            <v>0</v>
          </cell>
        </row>
        <row r="178">
          <cell r="B178" t="str">
            <v>PRENSA ESTOPA DEXSON 3/8 PG11</v>
          </cell>
          <cell r="C178">
            <v>0</v>
          </cell>
          <cell r="D178">
            <v>901</v>
          </cell>
          <cell r="E178">
            <v>171.19</v>
          </cell>
          <cell r="F178">
            <v>1072.19</v>
          </cell>
          <cell r="G178">
            <v>0</v>
          </cell>
        </row>
        <row r="179">
          <cell r="B179" t="str">
            <v>PRENSA ESTOPA DEXSON 5/16 PG9</v>
          </cell>
          <cell r="C179">
            <v>0</v>
          </cell>
          <cell r="D179">
            <v>736.7</v>
          </cell>
          <cell r="E179">
            <v>139.97300000000001</v>
          </cell>
          <cell r="F179">
            <v>876.673</v>
          </cell>
          <cell r="G179">
            <v>0</v>
          </cell>
        </row>
        <row r="180">
          <cell r="B180" t="str">
            <v>PRENSA ESTOPA DEXSON 5/8 PG16</v>
          </cell>
          <cell r="C180">
            <v>0</v>
          </cell>
          <cell r="D180">
            <v>1113</v>
          </cell>
          <cell r="E180">
            <v>211.47</v>
          </cell>
          <cell r="F180">
            <v>1324.47</v>
          </cell>
          <cell r="G180">
            <v>0</v>
          </cell>
        </row>
        <row r="181">
          <cell r="B181" t="str">
            <v>CONECTOR TUBULAR COBRE N°2/0</v>
          </cell>
          <cell r="C181" t="str">
            <v>UN</v>
          </cell>
          <cell r="D181">
            <v>9700</v>
          </cell>
          <cell r="E181">
            <v>1843</v>
          </cell>
          <cell r="F181">
            <v>11543</v>
          </cell>
          <cell r="G181">
            <v>0</v>
          </cell>
        </row>
        <row r="182">
          <cell r="B182">
            <v>0</v>
          </cell>
          <cell r="C182">
            <v>0</v>
          </cell>
          <cell r="D182">
            <v>0</v>
          </cell>
          <cell r="E182">
            <v>0</v>
          </cell>
          <cell r="F182">
            <v>0</v>
          </cell>
          <cell r="G182">
            <v>0</v>
          </cell>
        </row>
        <row r="183">
          <cell r="B183" t="str">
            <v>CAJAS METÁLICAS</v>
          </cell>
          <cell r="C183">
            <v>0</v>
          </cell>
          <cell r="D183">
            <v>0</v>
          </cell>
          <cell r="E183">
            <v>0</v>
          </cell>
          <cell r="F183">
            <v>0</v>
          </cell>
          <cell r="G183">
            <v>0</v>
          </cell>
        </row>
        <row r="184">
          <cell r="B184" t="str">
            <v>CAJA EMPALME 13x13x8</v>
          </cell>
          <cell r="C184" t="str">
            <v>UN</v>
          </cell>
          <cell r="D184">
            <v>7897</v>
          </cell>
          <cell r="E184">
            <v>1500.43</v>
          </cell>
          <cell r="F184">
            <v>9397.43</v>
          </cell>
          <cell r="G184">
            <v>0.25</v>
          </cell>
        </row>
        <row r="185">
          <cell r="B185" t="str">
            <v>CAJA EMPALME 15x15x10 C/BISAGRA TROQ</v>
          </cell>
          <cell r="C185" t="str">
            <v>UN</v>
          </cell>
          <cell r="D185">
            <v>9903.8343999999997</v>
          </cell>
          <cell r="E185">
            <v>1881.7285360000001</v>
          </cell>
          <cell r="F185">
            <v>11785.562936</v>
          </cell>
          <cell r="G185">
            <v>0.28999999999999998</v>
          </cell>
        </row>
        <row r="186">
          <cell r="B186" t="str">
            <v>CAJA EMPALME 20x20x10 C/BISAGRA TROQ</v>
          </cell>
          <cell r="C186" t="str">
            <v>UN</v>
          </cell>
          <cell r="D186">
            <v>13785.088</v>
          </cell>
          <cell r="E186">
            <v>2619.1667200000002</v>
          </cell>
          <cell r="F186">
            <v>16404.254720000001</v>
          </cell>
          <cell r="G186">
            <v>0.4</v>
          </cell>
        </row>
        <row r="187">
          <cell r="B187" t="str">
            <v>CAJA EMPALME 20x20x15 C/BISAGRA TROQ</v>
          </cell>
          <cell r="C187" t="str">
            <v>UN</v>
          </cell>
          <cell r="D187">
            <v>19272.326399999998</v>
          </cell>
          <cell r="E187">
            <v>3661.7420159999997</v>
          </cell>
          <cell r="F187">
            <v>22934.068415999998</v>
          </cell>
          <cell r="G187">
            <v>0.5</v>
          </cell>
        </row>
        <row r="188">
          <cell r="B188" t="str">
            <v>CAJA EMPALME 25x25x10 C/BISAGRA TROQ</v>
          </cell>
          <cell r="C188" t="str">
            <v>UN</v>
          </cell>
          <cell r="D188">
            <v>23421.23</v>
          </cell>
          <cell r="E188">
            <v>4450.0337</v>
          </cell>
          <cell r="F188">
            <v>27871.2637</v>
          </cell>
          <cell r="G188">
            <v>0.625</v>
          </cell>
        </row>
        <row r="189">
          <cell r="B189" t="str">
            <v>CAJA EMPALME 25x25x15 C/BISAGRA TROQ</v>
          </cell>
          <cell r="C189" t="str">
            <v>UN</v>
          </cell>
          <cell r="D189">
            <v>367700</v>
          </cell>
          <cell r="E189">
            <v>69863</v>
          </cell>
          <cell r="F189">
            <v>437563</v>
          </cell>
          <cell r="G189">
            <v>0.625</v>
          </cell>
        </row>
        <row r="190">
          <cell r="B190" t="str">
            <v>CAJA EMPALME 30x30x10</v>
          </cell>
          <cell r="C190" t="str">
            <v>UN</v>
          </cell>
          <cell r="D190">
            <v>28373.147199999999</v>
          </cell>
          <cell r="E190">
            <v>5390.8979680000002</v>
          </cell>
          <cell r="F190">
            <v>33764.045167999997</v>
          </cell>
          <cell r="G190">
            <v>0.8</v>
          </cell>
        </row>
        <row r="191">
          <cell r="B191" t="str">
            <v>CAJA EMPALME 30x30x15</v>
          </cell>
          <cell r="C191" t="str">
            <v>UN</v>
          </cell>
          <cell r="D191">
            <v>29979.174400000004</v>
          </cell>
          <cell r="E191">
            <v>5696.0431360000011</v>
          </cell>
          <cell r="F191">
            <v>35675.217536000004</v>
          </cell>
          <cell r="G191">
            <v>0.9</v>
          </cell>
        </row>
        <row r="192">
          <cell r="B192" t="str">
            <v>CAJA EMPALME 40x40x15</v>
          </cell>
          <cell r="C192" t="str">
            <v>UN</v>
          </cell>
          <cell r="D192">
            <v>41756.707200000004</v>
          </cell>
          <cell r="E192">
            <v>7933.7743680000012</v>
          </cell>
          <cell r="F192">
            <v>49690.481568000003</v>
          </cell>
          <cell r="G192">
            <v>1.2</v>
          </cell>
        </row>
        <row r="193">
          <cell r="B193" t="str">
            <v>CAJA METALICA 12x12x5 cm GRIS TEXTURIZADO.</v>
          </cell>
          <cell r="C193" t="str">
            <v>UN</v>
          </cell>
          <cell r="D193">
            <v>13939.655172413701</v>
          </cell>
          <cell r="E193">
            <v>2648.5344827586032</v>
          </cell>
          <cell r="F193">
            <v>16588.189655172304</v>
          </cell>
          <cell r="G193">
            <v>0.35</v>
          </cell>
        </row>
        <row r="194">
          <cell r="B194" t="str">
            <v>CAJA ARRANCADOR 40X30X20 TERCOL CA-40</v>
          </cell>
          <cell r="C194" t="str">
            <v>UN</v>
          </cell>
          <cell r="D194">
            <v>144200</v>
          </cell>
          <cell r="E194">
            <v>27398</v>
          </cell>
          <cell r="F194">
            <v>171598</v>
          </cell>
          <cell r="G194">
            <v>5</v>
          </cell>
        </row>
        <row r="195">
          <cell r="B195" t="str">
            <v>CAJA PVC 2''x4"</v>
          </cell>
          <cell r="C195" t="str">
            <v>UN</v>
          </cell>
          <cell r="D195">
            <v>913.79310344827593</v>
          </cell>
          <cell r="E195">
            <v>173.62068965517244</v>
          </cell>
          <cell r="F195">
            <v>1087.4137931034484</v>
          </cell>
          <cell r="G195">
            <v>0.15</v>
          </cell>
        </row>
        <row r="196">
          <cell r="B196" t="str">
            <v>CAJA PVC 4''x4"</v>
          </cell>
          <cell r="C196" t="str">
            <v>UN</v>
          </cell>
          <cell r="D196">
            <v>1096.5517241379312</v>
          </cell>
          <cell r="E196">
            <v>208.34482758620692</v>
          </cell>
          <cell r="F196">
            <v>1304.8965517241381</v>
          </cell>
          <cell r="G196">
            <v>0.25</v>
          </cell>
        </row>
        <row r="197">
          <cell r="B197" t="str">
            <v>TAPAFLUX PVC</v>
          </cell>
          <cell r="C197" t="str">
            <v>UN</v>
          </cell>
          <cell r="D197">
            <v>548.27586206896558</v>
          </cell>
          <cell r="E197">
            <v>104.17241379310346</v>
          </cell>
          <cell r="F197">
            <v>652.44827586206907</v>
          </cell>
          <cell r="G197">
            <v>0.05</v>
          </cell>
        </row>
        <row r="198">
          <cell r="B198" t="str">
            <v>CAJA RAWELT 2x4 2 SALIDAS DE 1"</v>
          </cell>
          <cell r="C198" t="str">
            <v>UN</v>
          </cell>
          <cell r="D198">
            <v>12386.3968</v>
          </cell>
          <cell r="E198">
            <v>2353.4153920000003</v>
          </cell>
          <cell r="F198">
            <v>14739.812192000001</v>
          </cell>
          <cell r="G198">
            <v>0.15</v>
          </cell>
        </row>
        <row r="199">
          <cell r="B199" t="str">
            <v>CAJA RAWELT 2x4 2 SALIDAS DE 3/4</v>
          </cell>
          <cell r="C199" t="str">
            <v>UN</v>
          </cell>
          <cell r="D199">
            <v>14671.293103448201</v>
          </cell>
          <cell r="E199">
            <v>2787.5456896551582</v>
          </cell>
          <cell r="F199">
            <v>17458.838793103358</v>
          </cell>
          <cell r="G199">
            <v>0.5</v>
          </cell>
        </row>
        <row r="200">
          <cell r="B200" t="str">
            <v>CAJA RAWELT 2x4 3 SALIDAS DE 1"</v>
          </cell>
          <cell r="C200" t="str">
            <v>UN</v>
          </cell>
          <cell r="D200">
            <v>12386.3968</v>
          </cell>
          <cell r="E200">
            <v>2353.4153920000003</v>
          </cell>
          <cell r="F200">
            <v>14739.812192000001</v>
          </cell>
          <cell r="G200">
            <v>0.15</v>
          </cell>
        </row>
        <row r="201">
          <cell r="B201" t="str">
            <v>CAJA RAWELT 2x4 3 SALIDAS DE 1/2</v>
          </cell>
          <cell r="C201">
            <v>0</v>
          </cell>
          <cell r="D201">
            <v>10481.439</v>
          </cell>
          <cell r="E201">
            <v>1991.4734100000001</v>
          </cell>
          <cell r="F201">
            <v>12472.912410000001</v>
          </cell>
          <cell r="G201">
            <v>0.15</v>
          </cell>
        </row>
        <row r="202">
          <cell r="B202" t="str">
            <v>CAJA RAWELT 2x4 3 SALIDAS DE 3/4</v>
          </cell>
          <cell r="C202">
            <v>0</v>
          </cell>
          <cell r="D202">
            <v>15910.955</v>
          </cell>
          <cell r="E202">
            <v>3023.0814500000001</v>
          </cell>
          <cell r="F202">
            <v>18934.03645</v>
          </cell>
          <cell r="G202">
            <v>0.15</v>
          </cell>
        </row>
        <row r="203">
          <cell r="B203" t="str">
            <v>CAJA RAWELT 2x4 4 SALIDAS DE 1"</v>
          </cell>
          <cell r="C203">
            <v>0</v>
          </cell>
          <cell r="D203">
            <v>12386.3968</v>
          </cell>
          <cell r="E203">
            <v>2353.4153920000003</v>
          </cell>
          <cell r="F203">
            <v>14739.812192000001</v>
          </cell>
          <cell r="G203">
            <v>0.15</v>
          </cell>
        </row>
        <row r="204">
          <cell r="B204" t="str">
            <v>CAJA RAWELT 2x4 4 SALIDAS DE 1/2</v>
          </cell>
          <cell r="C204">
            <v>0</v>
          </cell>
          <cell r="D204">
            <v>10825.674000000001</v>
          </cell>
          <cell r="E204">
            <v>2056.87806</v>
          </cell>
          <cell r="F204">
            <v>12882.552060000002</v>
          </cell>
          <cell r="G204">
            <v>0.15</v>
          </cell>
        </row>
        <row r="205">
          <cell r="B205" t="str">
            <v>CAJA RAWELT 2x4 4 SALIDAS DE 3/4</v>
          </cell>
          <cell r="C205">
            <v>0</v>
          </cell>
          <cell r="D205">
            <v>10643.057200000001</v>
          </cell>
          <cell r="E205">
            <v>2022.1808680000001</v>
          </cell>
          <cell r="F205">
            <v>12665.238068000001</v>
          </cell>
          <cell r="G205">
            <v>0.15</v>
          </cell>
        </row>
        <row r="206">
          <cell r="B206" t="str">
            <v>CAJA RAWELT 4x4 2 SALIDAS DE 1/2</v>
          </cell>
          <cell r="C206">
            <v>0</v>
          </cell>
          <cell r="D206">
            <v>20582.613600000004</v>
          </cell>
          <cell r="E206">
            <v>3910.6965840000007</v>
          </cell>
          <cell r="F206">
            <v>24493.310184000005</v>
          </cell>
          <cell r="G206">
            <v>0.3</v>
          </cell>
        </row>
        <row r="207">
          <cell r="B207" t="str">
            <v>CAJA RAWELT 4x4 3 SALIDAS DE 1/2</v>
          </cell>
          <cell r="C207">
            <v>0</v>
          </cell>
          <cell r="D207">
            <v>20582.613600000004</v>
          </cell>
          <cell r="E207">
            <v>3910.6965840000007</v>
          </cell>
          <cell r="F207">
            <v>24493.310184000005</v>
          </cell>
          <cell r="G207">
            <v>0.3</v>
          </cell>
        </row>
        <row r="208">
          <cell r="B208" t="str">
            <v>CAJA RAWELT 4x4 3 SALIDAS DE 3/4</v>
          </cell>
          <cell r="C208">
            <v>0</v>
          </cell>
          <cell r="D208">
            <v>21010.938399999999</v>
          </cell>
          <cell r="E208">
            <v>3992.0782959999997</v>
          </cell>
          <cell r="F208">
            <v>25003.016695999999</v>
          </cell>
          <cell r="G208">
            <v>0.3</v>
          </cell>
        </row>
        <row r="209">
          <cell r="B209" t="str">
            <v>CAJA RAWELT 4x4 4 SALIDAS DE 1/2</v>
          </cell>
          <cell r="C209">
            <v>0</v>
          </cell>
          <cell r="D209">
            <v>20581.914000000004</v>
          </cell>
          <cell r="E209">
            <v>3910.5636600000007</v>
          </cell>
          <cell r="F209">
            <v>24492.477660000004</v>
          </cell>
          <cell r="G209">
            <v>0.3</v>
          </cell>
        </row>
        <row r="210">
          <cell r="B210" t="str">
            <v>CAJA RAWELT 4x4 4 SALIDAS DE 3/4</v>
          </cell>
          <cell r="C210">
            <v>0</v>
          </cell>
          <cell r="D210">
            <v>21010.938399999999</v>
          </cell>
          <cell r="E210">
            <v>3992.0782959999997</v>
          </cell>
          <cell r="F210">
            <v>25003.016695999999</v>
          </cell>
          <cell r="G210">
            <v>0.3</v>
          </cell>
        </row>
        <row r="211">
          <cell r="B211" t="str">
            <v>TAPA RAWELT 2X4 LISA</v>
          </cell>
          <cell r="C211" t="str">
            <v>UN</v>
          </cell>
          <cell r="D211">
            <v>3664.3611111111118</v>
          </cell>
          <cell r="E211">
            <v>696.22861111111126</v>
          </cell>
          <cell r="F211">
            <v>4360.5897222222229</v>
          </cell>
          <cell r="G211">
            <v>0.1</v>
          </cell>
        </row>
        <row r="212">
          <cell r="B212" t="str">
            <v>TAPA RAWELT 4X4 LISA</v>
          </cell>
          <cell r="C212" t="str">
            <v>UN</v>
          </cell>
          <cell r="D212">
            <v>5022.2800000000007</v>
          </cell>
          <cell r="E212">
            <v>954.23320000000012</v>
          </cell>
          <cell r="F212">
            <v>5976.5132000000012</v>
          </cell>
          <cell r="G212">
            <v>0.15</v>
          </cell>
        </row>
        <row r="213">
          <cell r="B213" t="str">
            <v>CAJA ARRANCADOR 30X20X16 TERCOL CA-40</v>
          </cell>
          <cell r="C213" t="str">
            <v>UN</v>
          </cell>
          <cell r="D213">
            <v>96000</v>
          </cell>
          <cell r="E213">
            <v>18240</v>
          </cell>
          <cell r="F213">
            <v>114240</v>
          </cell>
          <cell r="G213">
            <v>0.15</v>
          </cell>
        </row>
        <row r="214">
          <cell r="B214" t="str">
            <v>ILUMINACIÓN</v>
          </cell>
          <cell r="C214">
            <v>0</v>
          </cell>
          <cell r="D214">
            <v>0</v>
          </cell>
          <cell r="E214">
            <v>0</v>
          </cell>
          <cell r="F214">
            <v>0</v>
          </cell>
          <cell r="G214">
            <v>0</v>
          </cell>
        </row>
        <row r="215">
          <cell r="B215" t="str">
            <v>Luminaria de emergencia de 11W, 120V de mínimo 600 lumens por 1 hora.</v>
          </cell>
          <cell r="C215">
            <v>0</v>
          </cell>
          <cell r="D215">
            <v>63600</v>
          </cell>
          <cell r="E215">
            <v>12084</v>
          </cell>
          <cell r="F215">
            <v>75684</v>
          </cell>
          <cell r="G215">
            <v>0</v>
          </cell>
        </row>
        <row r="216">
          <cell r="B216" t="str">
            <v>LUM.ANTIH 4X54 CH IMPORT/BTO ELECTR.UNIV/ALP/IP65/PANT ACR CON TUBOS</v>
          </cell>
          <cell r="C216" t="str">
            <v>UN</v>
          </cell>
          <cell r="D216">
            <v>297605.60000000003</v>
          </cell>
          <cell r="E216">
            <v>56545.064000000006</v>
          </cell>
          <cell r="F216">
            <v>354150.66400000005</v>
          </cell>
          <cell r="G216">
            <v>9</v>
          </cell>
        </row>
        <row r="217">
          <cell r="B217" t="str">
            <v>Luminaria ambientes limpios hermética 30x120cm 2x32W T8.</v>
          </cell>
          <cell r="C217" t="str">
            <v>Un</v>
          </cell>
          <cell r="D217">
            <v>312580</v>
          </cell>
          <cell r="E217">
            <v>59390.2</v>
          </cell>
          <cell r="F217">
            <v>371970.2</v>
          </cell>
          <cell r="G217">
            <v>2</v>
          </cell>
        </row>
        <row r="218">
          <cell r="B218" t="str">
            <v>LUM.ANTIH 6X54 CH IMPORT/BTO ELECTR.UNIV/ALP/IP65/PANT ACR CON TUBOS</v>
          </cell>
          <cell r="C218" t="str">
            <v>UN</v>
          </cell>
          <cell r="D218">
            <v>349285.9</v>
          </cell>
          <cell r="E218">
            <v>66364.321000000011</v>
          </cell>
          <cell r="F218">
            <v>415650.22100000002</v>
          </cell>
          <cell r="G218">
            <v>13</v>
          </cell>
        </row>
        <row r="219">
          <cell r="B219" t="str">
            <v>LUM.ANTIH 2X54 IMPORT/CH ALHAMA/BTO ELECTR.UNIV CON TUBOS</v>
          </cell>
          <cell r="C219" t="str">
            <v>UN</v>
          </cell>
          <cell r="D219">
            <v>91880.98275862071</v>
          </cell>
          <cell r="E219">
            <v>17457.386724137934</v>
          </cell>
          <cell r="F219">
            <v>109338.36948275864</v>
          </cell>
          <cell r="G219">
            <v>5</v>
          </cell>
        </row>
        <row r="220">
          <cell r="B220" t="str">
            <v>LUM.ANTIH 2X28 IMPORT/CH ALHAMA/BTO ELECTR.UNIV CON TUBOS</v>
          </cell>
          <cell r="C220" t="str">
            <v>UN</v>
          </cell>
          <cell r="D220">
            <v>129941.16</v>
          </cell>
          <cell r="E220">
            <v>24688.820400000001</v>
          </cell>
          <cell r="F220">
            <v>154629.9804</v>
          </cell>
          <cell r="G220">
            <v>5</v>
          </cell>
        </row>
        <row r="221">
          <cell r="B221" t="str">
            <v>LUM.ANTIH 2X54 IMPORT/CH ALHAMA/BTO ELECTR.UNIV CON TUBOS BEGUELLI</v>
          </cell>
          <cell r="C221" t="str">
            <v>UN</v>
          </cell>
          <cell r="D221">
            <v>146099.9827586207</v>
          </cell>
          <cell r="E221">
            <v>27758.996724137931</v>
          </cell>
          <cell r="F221">
            <v>173858.97948275862</v>
          </cell>
          <cell r="G221">
            <v>5</v>
          </cell>
        </row>
        <row r="222">
          <cell r="B222" t="str">
            <v>LUM.ANTIH 2X28 IMPORT/CH ALHAMA/BTO ELECTR.UNIV CON TUBOS BEGUELLI</v>
          </cell>
          <cell r="C222" t="str">
            <v>UN</v>
          </cell>
          <cell r="D222">
            <v>126099.982758621</v>
          </cell>
          <cell r="E222">
            <v>23958.996724137989</v>
          </cell>
          <cell r="F222">
            <v>150058.97948275899</v>
          </cell>
          <cell r="G222">
            <v>5</v>
          </cell>
        </row>
        <row r="223">
          <cell r="B223" t="str">
            <v>Luminaria hermética led con 4 regletas de 56cm 7a 17W y disipador de calor</v>
          </cell>
          <cell r="C223" t="str">
            <v>UN</v>
          </cell>
          <cell r="D223">
            <v>195000</v>
          </cell>
          <cell r="E223">
            <v>37050</v>
          </cell>
          <cell r="F223">
            <v>232050</v>
          </cell>
          <cell r="G223">
            <v>5</v>
          </cell>
        </row>
        <row r="224">
          <cell r="B224" t="str">
            <v>LUM.ANTIH 1X14 IMPORT/CH ALHAMA/BTO ELECTR.UNIV CON TUBOS</v>
          </cell>
          <cell r="C224" t="str">
            <v>UN</v>
          </cell>
          <cell r="D224">
            <v>85584.948275862087</v>
          </cell>
          <cell r="E224">
            <v>16261.140172413796</v>
          </cell>
          <cell r="F224">
            <v>101846.08844827588</v>
          </cell>
          <cell r="G224">
            <v>2.5</v>
          </cell>
        </row>
        <row r="225">
          <cell r="B225" t="str">
            <v>LUM.ANTIH 1X28 IMPORT/CH ALHAMA/BTO ELECTR.UNIV CON TUBOS</v>
          </cell>
          <cell r="C225" t="str">
            <v>UN</v>
          </cell>
          <cell r="D225">
            <v>117028.24</v>
          </cell>
          <cell r="E225">
            <v>22235.365600000001</v>
          </cell>
          <cell r="F225">
            <v>139263.60560000001</v>
          </cell>
          <cell r="G225">
            <v>2.5</v>
          </cell>
        </row>
        <row r="226">
          <cell r="B226" t="str">
            <v>LUM.POCKET 60X60/INC 4X14W/MARCO EXTERI./ACRILICO/OPAL/RETIL CON TUBOS</v>
          </cell>
          <cell r="C226" t="str">
            <v>UN</v>
          </cell>
          <cell r="D226">
            <v>161834.58620689658</v>
          </cell>
          <cell r="E226">
            <v>30748.57137931035</v>
          </cell>
          <cell r="F226">
            <v>192583.15758620691</v>
          </cell>
          <cell r="G226">
            <v>5</v>
          </cell>
        </row>
        <row r="227">
          <cell r="B227" t="str">
            <v>LUM.POCKET 60X60/INC 4X24W/MARCO EXTERI./ACRILICO/OPAL/RETIL CON TUBOS</v>
          </cell>
          <cell r="C227" t="str">
            <v>UN</v>
          </cell>
          <cell r="D227">
            <v>183860.65517241383</v>
          </cell>
          <cell r="E227">
            <v>34933.524482758628</v>
          </cell>
          <cell r="F227">
            <v>218794.17965517245</v>
          </cell>
          <cell r="G227">
            <v>5</v>
          </cell>
        </row>
        <row r="228">
          <cell r="B228" t="str">
            <v>LUM.POCKET 30X120/INC 2X28/ACRILICO/OPAL/RETILAP CON TUBOS</v>
          </cell>
          <cell r="C228" t="str">
            <v>UN</v>
          </cell>
          <cell r="D228">
            <v>125935.31034482759</v>
          </cell>
          <cell r="E228">
            <v>23927.708965517242</v>
          </cell>
          <cell r="F228">
            <v>149863.01931034483</v>
          </cell>
          <cell r="G228">
            <v>5</v>
          </cell>
        </row>
        <row r="229">
          <cell r="B229" t="str">
            <v>LUM.POCKET 30X120/INC 2X54/ACRILICO/OPAL/RETILAP CON TUBOS</v>
          </cell>
          <cell r="C229" t="str">
            <v>UN</v>
          </cell>
          <cell r="D229">
            <v>125935.31034482759</v>
          </cell>
          <cell r="E229">
            <v>23927.708965517242</v>
          </cell>
          <cell r="F229">
            <v>149863.01931034483</v>
          </cell>
          <cell r="G229">
            <v>5</v>
          </cell>
        </row>
        <row r="230">
          <cell r="B230" t="str">
            <v>BTO EMERGENCIA BODINE/LP550/T5-T8</v>
          </cell>
          <cell r="C230" t="str">
            <v>UN</v>
          </cell>
          <cell r="D230">
            <v>167565.53448275899</v>
          </cell>
          <cell r="E230">
            <v>31837.451551724207</v>
          </cell>
          <cell r="F230">
            <v>199402.98603448318</v>
          </cell>
          <cell r="G230">
            <v>1.2</v>
          </cell>
        </row>
        <row r="231">
          <cell r="B231" t="str">
            <v>Bateria de emergencia SL-60 para luminaria LED</v>
          </cell>
          <cell r="C231" t="str">
            <v>UN</v>
          </cell>
          <cell r="D231">
            <v>145000</v>
          </cell>
          <cell r="E231">
            <v>27550</v>
          </cell>
          <cell r="F231">
            <v>172550</v>
          </cell>
          <cell r="G231">
            <v>0</v>
          </cell>
        </row>
        <row r="232">
          <cell r="B232" t="str">
            <v>Panel led 30x120cm 120-277V</v>
          </cell>
          <cell r="C232" t="str">
            <v>Un</v>
          </cell>
          <cell r="D232">
            <v>209900</v>
          </cell>
          <cell r="E232">
            <v>39881</v>
          </cell>
          <cell r="F232">
            <v>249781</v>
          </cell>
          <cell r="G232">
            <v>3</v>
          </cell>
        </row>
        <row r="233">
          <cell r="B233" t="str">
            <v>Bala led redonda 24W 120-277V</v>
          </cell>
          <cell r="C233" t="str">
            <v>Un</v>
          </cell>
          <cell r="D233">
            <v>47000</v>
          </cell>
          <cell r="E233">
            <v>8930</v>
          </cell>
          <cell r="F233">
            <v>55930</v>
          </cell>
          <cell r="G233">
            <v>2</v>
          </cell>
        </row>
        <row r="234">
          <cell r="B234" t="str">
            <v>Marco para cielo falso panel 30x120cm</v>
          </cell>
          <cell r="C234" t="str">
            <v>Un</v>
          </cell>
          <cell r="D234">
            <v>12300</v>
          </cell>
          <cell r="E234">
            <v>2337</v>
          </cell>
          <cell r="F234">
            <v>14637</v>
          </cell>
          <cell r="G234">
            <v>0.5</v>
          </cell>
        </row>
        <row r="235">
          <cell r="B235" t="str">
            <v>Batería de emergencia para luminarias LED SL-60</v>
          </cell>
          <cell r="C235" t="str">
            <v>UN</v>
          </cell>
          <cell r="D235">
            <v>155000</v>
          </cell>
          <cell r="E235">
            <v>29450</v>
          </cell>
          <cell r="F235">
            <v>184450</v>
          </cell>
          <cell r="G235">
            <v>1</v>
          </cell>
        </row>
        <row r="236">
          <cell r="B236" t="str">
            <v>HERRAJES</v>
          </cell>
          <cell r="C236">
            <v>0</v>
          </cell>
          <cell r="D236">
            <v>0</v>
          </cell>
          <cell r="E236">
            <v>0</v>
          </cell>
          <cell r="F236">
            <v>0</v>
          </cell>
          <cell r="G236">
            <v>0</v>
          </cell>
        </row>
        <row r="237">
          <cell r="B237" t="str">
            <v>ESPARRAGO ROSCADA DE 3/8" GALV CALIENTE</v>
          </cell>
          <cell r="C237" t="str">
            <v>ML</v>
          </cell>
          <cell r="D237">
            <v>3106.8965517241381</v>
          </cell>
          <cell r="E237">
            <v>590.31034482758628</v>
          </cell>
          <cell r="F237">
            <v>3697.2068965517246</v>
          </cell>
          <cell r="G237">
            <v>0.8</v>
          </cell>
        </row>
        <row r="238">
          <cell r="B238" t="str">
            <v>ESPARRAGO ROSCADA DE 1/2" GALV CALIENTE</v>
          </cell>
          <cell r="C238" t="str">
            <v>ML</v>
          </cell>
          <cell r="D238">
            <v>2300</v>
          </cell>
          <cell r="E238">
            <v>437</v>
          </cell>
          <cell r="F238">
            <v>2737</v>
          </cell>
          <cell r="G238">
            <v>0.8</v>
          </cell>
        </row>
        <row r="239">
          <cell r="B239" t="str">
            <v>ARANDELA 3/8''</v>
          </cell>
          <cell r="C239" t="str">
            <v>UN</v>
          </cell>
          <cell r="D239">
            <v>331.58620689655203</v>
          </cell>
          <cell r="E239">
            <v>63.001379310344888</v>
          </cell>
          <cell r="F239">
            <v>394.5875862068969</v>
          </cell>
          <cell r="G239">
            <v>0.01</v>
          </cell>
        </row>
        <row r="240">
          <cell r="B240" t="str">
            <v>TUERCA HEXAGONAL 3/8''</v>
          </cell>
          <cell r="C240" t="str">
            <v>UN</v>
          </cell>
          <cell r="D240">
            <v>331.58620689655203</v>
          </cell>
          <cell r="E240">
            <v>63.001379310344888</v>
          </cell>
          <cell r="F240">
            <v>394.5875862068969</v>
          </cell>
          <cell r="G240">
            <v>0.01</v>
          </cell>
        </row>
        <row r="241">
          <cell r="B241" t="str">
            <v>RL 3/8''</v>
          </cell>
          <cell r="C241" t="str">
            <v>UN</v>
          </cell>
          <cell r="D241">
            <v>883.63793103448279</v>
          </cell>
          <cell r="E241">
            <v>167.89120689655172</v>
          </cell>
          <cell r="F241">
            <v>1051.5291379310345</v>
          </cell>
          <cell r="G241">
            <v>0.03</v>
          </cell>
        </row>
        <row r="242">
          <cell r="B242" t="str">
            <v>Chazos y/o RL metálicos 3/8"</v>
          </cell>
          <cell r="C242" t="str">
            <v>UN</v>
          </cell>
          <cell r="D242">
            <v>977.51724137931001</v>
          </cell>
          <cell r="E242">
            <v>185.7282758620689</v>
          </cell>
          <cell r="F242">
            <v>1163.2455172413788</v>
          </cell>
          <cell r="G242">
            <v>0.1</v>
          </cell>
        </row>
        <row r="243">
          <cell r="B243" t="str">
            <v>Esparrago 3/8'' Galvanizado en Caliente</v>
          </cell>
          <cell r="C243" t="str">
            <v>ML</v>
          </cell>
          <cell r="D243">
            <v>5618.6206896551703</v>
          </cell>
          <cell r="E243">
            <v>1067.5379310344824</v>
          </cell>
          <cell r="F243">
            <v>6686.1586206896527</v>
          </cell>
          <cell r="G243">
            <v>1</v>
          </cell>
        </row>
        <row r="244">
          <cell r="B244" t="str">
            <v>Tuerca 3/8'' Hexagonal Galvanizada en Caliente</v>
          </cell>
          <cell r="C244" t="str">
            <v>UN</v>
          </cell>
          <cell r="D244">
            <v>144.37931034482762</v>
          </cell>
          <cell r="E244">
            <v>27.432068965517246</v>
          </cell>
          <cell r="F244">
            <v>171.81137931034488</v>
          </cell>
          <cell r="G244">
            <v>0.05</v>
          </cell>
        </row>
        <row r="245">
          <cell r="B245" t="str">
            <v>Arandela 3/8'' Galvanizada en Caliente</v>
          </cell>
          <cell r="C245" t="str">
            <v>UN</v>
          </cell>
          <cell r="D245">
            <v>145.29310344827587</v>
          </cell>
          <cell r="E245">
            <v>27.605689655172416</v>
          </cell>
          <cell r="F245">
            <v>172.8987931034483</v>
          </cell>
          <cell r="G245">
            <v>0.05</v>
          </cell>
        </row>
        <row r="246">
          <cell r="B246" t="str">
            <v>ARANDELA CE30mm EZ   CM558041+TUERCA</v>
          </cell>
          <cell r="C246" t="str">
            <v>Un</v>
          </cell>
          <cell r="D246">
            <v>822.41379310344837</v>
          </cell>
          <cell r="E246">
            <v>156.2586206896552</v>
          </cell>
          <cell r="F246">
            <v>978.6724137931036</v>
          </cell>
          <cell r="G246">
            <v>2.8000000000000001E-2</v>
          </cell>
        </row>
        <row r="247">
          <cell r="B247" t="str">
            <v>CLIP FASLOCK S DC   CM558347</v>
          </cell>
          <cell r="C247" t="str">
            <v>UN</v>
          </cell>
          <cell r="D247">
            <v>2562.3672413793106</v>
          </cell>
          <cell r="E247">
            <v>486.84977586206901</v>
          </cell>
          <cell r="F247">
            <v>3049.2170172413798</v>
          </cell>
          <cell r="G247">
            <v>1.2E-2</v>
          </cell>
        </row>
        <row r="248">
          <cell r="B248" t="str">
            <v>CLIP FASLOCK S GS   CM558340</v>
          </cell>
          <cell r="C248" t="str">
            <v>UN</v>
          </cell>
          <cell r="D248">
            <v>2020.6706896551727</v>
          </cell>
          <cell r="E248">
            <v>383.92743103448282</v>
          </cell>
          <cell r="F248">
            <v>2404.5981206896554</v>
          </cell>
          <cell r="G248">
            <v>1.2E-2</v>
          </cell>
        </row>
        <row r="249">
          <cell r="B249" t="str">
            <v>PERFIL FIJACION RCSN 3m GC  CM013033</v>
          </cell>
          <cell r="C249">
            <v>0</v>
          </cell>
          <cell r="D249">
            <v>82059.900000000009</v>
          </cell>
          <cell r="E249">
            <v>15591.381000000001</v>
          </cell>
          <cell r="F249">
            <v>97651.281000000017</v>
          </cell>
          <cell r="G249">
            <v>0</v>
          </cell>
        </row>
        <row r="250">
          <cell r="B250" t="str">
            <v>PERFIL FIJACION RCSN 3m GS  CM013030</v>
          </cell>
          <cell r="C250">
            <v>0</v>
          </cell>
          <cell r="D250">
            <v>73998.600000000006</v>
          </cell>
          <cell r="E250">
            <v>14059.734</v>
          </cell>
          <cell r="F250">
            <v>88058.334000000003</v>
          </cell>
          <cell r="G250">
            <v>0</v>
          </cell>
        </row>
        <row r="251">
          <cell r="B251" t="str">
            <v>ESPACIADOR E12100AG 1/2x100</v>
          </cell>
          <cell r="C251">
            <v>0</v>
          </cell>
          <cell r="D251">
            <v>11701.976000000001</v>
          </cell>
          <cell r="E251">
            <v>2223.3754400000003</v>
          </cell>
          <cell r="F251">
            <v>13925.35144</v>
          </cell>
          <cell r="G251">
            <v>0</v>
          </cell>
        </row>
        <row r="252">
          <cell r="B252" t="str">
            <v>ESPACIADOR E38100AG 3/8x100</v>
          </cell>
          <cell r="C252">
            <v>0</v>
          </cell>
          <cell r="D252">
            <v>6833.5020000000004</v>
          </cell>
          <cell r="E252">
            <v>1298.3653800000002</v>
          </cell>
          <cell r="F252">
            <v>8131.8673800000006</v>
          </cell>
          <cell r="G252">
            <v>0</v>
          </cell>
        </row>
        <row r="253">
          <cell r="B253" t="str">
            <v xml:space="preserve">Grapas universales ref 390051 </v>
          </cell>
          <cell r="C253">
            <v>0</v>
          </cell>
          <cell r="D253">
            <v>11660</v>
          </cell>
          <cell r="E253">
            <v>2215.4</v>
          </cell>
          <cell r="F253">
            <v>13875.4</v>
          </cell>
          <cell r="G253">
            <v>0</v>
          </cell>
        </row>
        <row r="254">
          <cell r="B254" t="str">
            <v>APARATOS Y ACCESORIOS</v>
          </cell>
          <cell r="C254">
            <v>0</v>
          </cell>
          <cell r="D254">
            <v>0</v>
          </cell>
          <cell r="E254">
            <v>0</v>
          </cell>
          <cell r="F254">
            <v>0</v>
          </cell>
          <cell r="G254">
            <v>0</v>
          </cell>
        </row>
        <row r="255">
          <cell r="B255" t="str">
            <v>TOMA DE INCRUSTAR NORMA L6-30R 220V, 30A</v>
          </cell>
          <cell r="C255" t="str">
            <v>UN</v>
          </cell>
          <cell r="D255">
            <v>77200</v>
          </cell>
          <cell r="E255">
            <v>14668</v>
          </cell>
          <cell r="F255">
            <v>91868</v>
          </cell>
          <cell r="G255">
            <v>0</v>
          </cell>
        </row>
        <row r="256">
          <cell r="B256" t="str">
            <v>CLAVIJA NORMA NEMA L6-30P, 220V, 30A</v>
          </cell>
          <cell r="C256" t="str">
            <v>UN</v>
          </cell>
          <cell r="D256">
            <v>55800</v>
          </cell>
          <cell r="E256">
            <v>10602</v>
          </cell>
          <cell r="F256">
            <v>66402</v>
          </cell>
          <cell r="G256">
            <v>0</v>
          </cell>
        </row>
        <row r="257">
          <cell r="B257" t="str">
            <v xml:space="preserve">LV-1451-W SUICHE SENCILLO 15A BLANCO </v>
          </cell>
          <cell r="C257" t="str">
            <v>UN</v>
          </cell>
          <cell r="D257">
            <v>7700</v>
          </cell>
          <cell r="E257">
            <v>1463</v>
          </cell>
          <cell r="F257">
            <v>9163</v>
          </cell>
          <cell r="G257">
            <v>0.25</v>
          </cell>
        </row>
        <row r="258">
          <cell r="B258" t="str">
            <v>LV-1453-W SUICHE SENCILLO CONMUTABLE 15A BLANCO</v>
          </cell>
          <cell r="C258" t="str">
            <v>UN</v>
          </cell>
          <cell r="D258">
            <v>13300</v>
          </cell>
          <cell r="E258">
            <v>2527</v>
          </cell>
          <cell r="F258">
            <v>15827</v>
          </cell>
          <cell r="G258">
            <v>0.25</v>
          </cell>
        </row>
        <row r="259">
          <cell r="B259" t="str">
            <v>LV-5224-W SUICHE DOBLE 15A BLANCO</v>
          </cell>
          <cell r="C259" t="str">
            <v>UN</v>
          </cell>
          <cell r="D259">
            <v>15900</v>
          </cell>
          <cell r="E259">
            <v>3021</v>
          </cell>
          <cell r="F259">
            <v>18921</v>
          </cell>
          <cell r="G259">
            <v>0.3</v>
          </cell>
        </row>
        <row r="260">
          <cell r="B260" t="str">
            <v>INTERRUPTOR TRIPLE (1755-W) CON TAPA</v>
          </cell>
          <cell r="C260" t="str">
            <v>UN</v>
          </cell>
          <cell r="D260">
            <v>27729.600000000002</v>
          </cell>
          <cell r="E260">
            <v>5268.6240000000007</v>
          </cell>
          <cell r="F260">
            <v>32998.224000000002</v>
          </cell>
          <cell r="G260">
            <v>0.3</v>
          </cell>
        </row>
        <row r="261">
          <cell r="B261" t="str">
            <v xml:space="preserve">INTERRUPTOR DOBLE CONMUTABLE </v>
          </cell>
          <cell r="C261" t="str">
            <v>UN</v>
          </cell>
          <cell r="D261">
            <v>27876.16</v>
          </cell>
          <cell r="E261">
            <v>5296.4704000000002</v>
          </cell>
          <cell r="F261">
            <v>33172.630400000002</v>
          </cell>
          <cell r="G261">
            <v>0.3</v>
          </cell>
        </row>
        <row r="262">
          <cell r="B262" t="str">
            <v>LV-5262-OIG     TOMA DOBLE  T/AIS 15A NARANJA</v>
          </cell>
          <cell r="C262" t="str">
            <v>UN</v>
          </cell>
          <cell r="D262">
            <v>15518.400000000001</v>
          </cell>
          <cell r="E262">
            <v>2948.4960000000001</v>
          </cell>
          <cell r="F262">
            <v>18466.896000000001</v>
          </cell>
          <cell r="G262">
            <v>0.3</v>
          </cell>
        </row>
        <row r="263">
          <cell r="B263" t="str">
            <v>LV-8300-OIG     TOMA DOBLE  T/AIS 20A NARANJA</v>
          </cell>
          <cell r="C263" t="str">
            <v>UN</v>
          </cell>
          <cell r="D263">
            <v>30273.600000000002</v>
          </cell>
          <cell r="E263">
            <v>5751.9840000000004</v>
          </cell>
          <cell r="F263">
            <v>36025.584000000003</v>
          </cell>
          <cell r="G263">
            <v>0.3</v>
          </cell>
        </row>
        <row r="264">
          <cell r="B264" t="str">
            <v>LV-5320-W      TOMA DOBLE 15A BLANCO C/PLACA</v>
          </cell>
          <cell r="C264" t="str">
            <v>UN</v>
          </cell>
          <cell r="D264">
            <v>3498</v>
          </cell>
          <cell r="E264">
            <v>664.62</v>
          </cell>
          <cell r="F264">
            <v>4162.62</v>
          </cell>
          <cell r="G264">
            <v>0.3</v>
          </cell>
        </row>
        <row r="265">
          <cell r="B265" t="str">
            <v xml:space="preserve">CR20-W Toma doble, polo a tierra, 20A,125V. blanco. Nema 5-20R </v>
          </cell>
          <cell r="C265" t="str">
            <v>un</v>
          </cell>
          <cell r="D265">
            <v>7314</v>
          </cell>
          <cell r="E265">
            <v>1389.66</v>
          </cell>
          <cell r="F265">
            <v>8703.66</v>
          </cell>
          <cell r="G265">
            <v>1.3</v>
          </cell>
        </row>
        <row r="266">
          <cell r="B266" t="str">
            <v>LV-GFNT1-W TOMA DOBLE GFCI 15A 125V NEMA 5-15 CON TAPA.</v>
          </cell>
          <cell r="C266" t="str">
            <v>UN</v>
          </cell>
          <cell r="D266">
            <v>43248</v>
          </cell>
          <cell r="E266">
            <v>8217.1200000000008</v>
          </cell>
          <cell r="F266">
            <v>51465.120000000003</v>
          </cell>
          <cell r="G266">
            <v>0.3</v>
          </cell>
        </row>
        <row r="267">
          <cell r="B267" t="str">
            <v>LV-GFNT2-W TOMA DOBLE GFCI 20A 125V NEMA 5-20R CON TAPA.</v>
          </cell>
          <cell r="C267" t="str">
            <v>UN</v>
          </cell>
          <cell r="D267">
            <v>63536.4</v>
          </cell>
          <cell r="E267">
            <v>12071.916000000001</v>
          </cell>
          <cell r="F267">
            <v>75608.316000000006</v>
          </cell>
          <cell r="G267">
            <v>0.3</v>
          </cell>
        </row>
        <row r="268">
          <cell r="B268" t="str">
            <v>LV-80703-IG  PLACA DOBLE NARANJA</v>
          </cell>
          <cell r="C268" t="str">
            <v>UN</v>
          </cell>
          <cell r="D268">
            <v>4770</v>
          </cell>
          <cell r="E268">
            <v>906.3</v>
          </cell>
          <cell r="F268">
            <v>5676.3</v>
          </cell>
          <cell r="G268">
            <v>0.05</v>
          </cell>
        </row>
        <row r="269">
          <cell r="B269" t="str">
            <v>LV-88003-W  TAPA TOMA BLANCA</v>
          </cell>
          <cell r="C269" t="str">
            <v>UN</v>
          </cell>
          <cell r="D269">
            <v>1335.6000000000001</v>
          </cell>
          <cell r="E269">
            <v>253.76400000000004</v>
          </cell>
          <cell r="F269">
            <v>1589.3640000000003</v>
          </cell>
          <cell r="G269">
            <v>0.05</v>
          </cell>
        </row>
        <row r="270">
          <cell r="B270" t="str">
            <v>TAPA PARA INTERRUPTOR LEVITON</v>
          </cell>
          <cell r="C270" t="str">
            <v>UN</v>
          </cell>
          <cell r="D270">
            <v>1935.6</v>
          </cell>
          <cell r="E270">
            <v>367.76400000000001</v>
          </cell>
          <cell r="F270">
            <v>2303.364</v>
          </cell>
          <cell r="G270">
            <v>0.05</v>
          </cell>
        </row>
        <row r="271">
          <cell r="B271" t="str">
            <v>TAPA PARA INTERRUPTOR TRIPLE (80401-W)</v>
          </cell>
          <cell r="C271" t="str">
            <v>UN</v>
          </cell>
          <cell r="D271">
            <v>1526.4</v>
          </cell>
          <cell r="E271">
            <v>290.01600000000002</v>
          </cell>
          <cell r="F271">
            <v>1816.4160000000002</v>
          </cell>
          <cell r="G271">
            <v>0.05</v>
          </cell>
        </row>
        <row r="272">
          <cell r="B272" t="str">
            <v>LV-2320 TOMA 20 AMP, 250V, 2 POLOS +TIERRA, 3 HILOS NEMA 6-20R de incrustar</v>
          </cell>
          <cell r="C272" t="str">
            <v>UN</v>
          </cell>
          <cell r="D272">
            <v>19500</v>
          </cell>
          <cell r="E272">
            <v>3705</v>
          </cell>
          <cell r="F272">
            <v>23205</v>
          </cell>
          <cell r="G272">
            <v>0.3</v>
          </cell>
        </row>
        <row r="273">
          <cell r="B273" t="str">
            <v>LV-2321 Clavija 20 AMP, 250V, 2 POLOS +TIERRA, 3 HILOS NEMA 6-20P de incrustar</v>
          </cell>
          <cell r="C273" t="str">
            <v>un</v>
          </cell>
          <cell r="D273">
            <v>34026</v>
          </cell>
          <cell r="E273">
            <v>6464.9400000000005</v>
          </cell>
          <cell r="F273">
            <v>40490.94</v>
          </cell>
          <cell r="G273">
            <v>0.3</v>
          </cell>
        </row>
        <row r="274">
          <cell r="B274" t="str">
            <v>LV-2620 TOMA 30 AMP, 250V, 2 POLOS +TIERRA, 3 HILOS NEMA 6-30R de incrustar</v>
          </cell>
          <cell r="C274" t="str">
            <v>un</v>
          </cell>
          <cell r="D274">
            <v>36633.599999999999</v>
          </cell>
          <cell r="E274">
            <v>6960.384</v>
          </cell>
          <cell r="F274">
            <v>43593.983999999997</v>
          </cell>
          <cell r="G274">
            <v>0.3</v>
          </cell>
        </row>
        <row r="275">
          <cell r="B275" t="str">
            <v>LV-2621 Clavija 30 AMP, 250V, 2 POLOS +TIERRA, 3 HILOS NEMA 6-30P de incrustar</v>
          </cell>
          <cell r="C275" t="str">
            <v>un</v>
          </cell>
          <cell r="D275">
            <v>35679.599999999999</v>
          </cell>
          <cell r="E275">
            <v>6779.1239999999998</v>
          </cell>
          <cell r="F275">
            <v>42458.724000000002</v>
          </cell>
          <cell r="G275">
            <v>0.3</v>
          </cell>
        </row>
        <row r="276">
          <cell r="B276" t="str">
            <v>LV-2410 TOMA 20 AMP, 125/250V, 3 POLOS +TIERRA, 4 HILOS NEMA 14-20R de incrustar</v>
          </cell>
          <cell r="C276" t="str">
            <v>un</v>
          </cell>
          <cell r="D276">
            <v>31482</v>
          </cell>
          <cell r="E276">
            <v>5981.58</v>
          </cell>
          <cell r="F276">
            <v>37463.58</v>
          </cell>
          <cell r="G276">
            <v>0.4</v>
          </cell>
        </row>
        <row r="277">
          <cell r="B277" t="str">
            <v>LV-2411 Clavija 20 AMP, 125/250V, 3 POLOS +TIERRA, 4 HILOS NEMA 14-20P de incrustar</v>
          </cell>
          <cell r="C277" t="str">
            <v>un</v>
          </cell>
          <cell r="D277">
            <v>30210</v>
          </cell>
          <cell r="E277">
            <v>5739.9</v>
          </cell>
          <cell r="F277">
            <v>35949.9</v>
          </cell>
          <cell r="G277">
            <v>0.4</v>
          </cell>
        </row>
        <row r="278">
          <cell r="B278" t="str">
            <v>LV-2710 TOMA 30 AMP, 125/250V, 3 POLOS +TIERRA, 4 HILOS NEMA 14-30R de incrustar</v>
          </cell>
          <cell r="C278" t="str">
            <v>un</v>
          </cell>
          <cell r="D278">
            <v>31990.800000000003</v>
          </cell>
          <cell r="E278">
            <v>6078.2520000000004</v>
          </cell>
          <cell r="F278">
            <v>38069.052000000003</v>
          </cell>
          <cell r="G278">
            <v>0.5</v>
          </cell>
        </row>
        <row r="279">
          <cell r="B279" t="str">
            <v>LV-2711 Clavija 30 AMP, 125/250V, 3 POLOS +TIERRA, 4 HILOS NEMA 14-30P de incrustar</v>
          </cell>
          <cell r="C279" t="str">
            <v>un</v>
          </cell>
          <cell r="D279">
            <v>33644.400000000001</v>
          </cell>
          <cell r="E279">
            <v>6392.4360000000006</v>
          </cell>
          <cell r="F279">
            <v>40036.836000000003</v>
          </cell>
          <cell r="G279">
            <v>0.5</v>
          </cell>
        </row>
        <row r="280">
          <cell r="B280" t="str">
            <v>LV-4980-GY Tapa termoplástica tipo intemperie para tomas de incrustar locking de 20 y 30 A</v>
          </cell>
          <cell r="C280" t="str">
            <v>un</v>
          </cell>
          <cell r="D280">
            <v>16981.2</v>
          </cell>
          <cell r="E280">
            <v>3226.4280000000003</v>
          </cell>
          <cell r="F280">
            <v>20207.628000000001</v>
          </cell>
          <cell r="G280">
            <v>0.2</v>
          </cell>
        </row>
        <row r="281">
          <cell r="B281" t="str">
            <v>INTERRUPTORES AUITOMÁTICOS, CONTROL INDUSTRIAL</v>
          </cell>
          <cell r="C281">
            <v>0</v>
          </cell>
          <cell r="D281">
            <v>0</v>
          </cell>
          <cell r="E281">
            <v>0</v>
          </cell>
          <cell r="F281">
            <v>0</v>
          </cell>
          <cell r="G281">
            <v>0</v>
          </cell>
        </row>
        <row r="282">
          <cell r="B282" t="str">
            <v xml:space="preserve">BREAKER TIPO CAJA MOLDEADA 3x63A, 25kA, 220V, </v>
          </cell>
          <cell r="C282" t="str">
            <v>UN</v>
          </cell>
          <cell r="D282">
            <v>286600</v>
          </cell>
          <cell r="E282">
            <v>54454</v>
          </cell>
          <cell r="F282">
            <v>341054</v>
          </cell>
          <cell r="G282">
            <v>0.5</v>
          </cell>
        </row>
        <row r="283">
          <cell r="B283" t="str">
            <v>BREAKER 3X100A  220 V,  25 KA INDUSTRIAL ABB, SIEMENS, EATON O MERLIN GERIN</v>
          </cell>
          <cell r="C283" t="str">
            <v>UN</v>
          </cell>
          <cell r="D283">
            <v>189496.98275862099</v>
          </cell>
          <cell r="E283">
            <v>36004.426724137986</v>
          </cell>
          <cell r="F283">
            <v>225501.40948275896</v>
          </cell>
          <cell r="G283">
            <v>1.5</v>
          </cell>
        </row>
        <row r="284">
          <cell r="B284" t="str">
            <v>BREAKER 3X125A  220 V, 50 KA INDUSTRIAL ABB, SIEMENS, EATON O MERLIN GERIN</v>
          </cell>
          <cell r="C284" t="str">
            <v>UN</v>
          </cell>
          <cell r="D284">
            <v>387578.03448275867</v>
          </cell>
          <cell r="E284">
            <v>73639.826551724153</v>
          </cell>
          <cell r="F284">
            <v>461217.86103448283</v>
          </cell>
          <cell r="G284">
            <v>2</v>
          </cell>
        </row>
        <row r="285">
          <cell r="B285" t="str">
            <v>BREAKER 3X150A  220 V,  25 KA, Ics=100%Icu INDUSTRIAL SCHNEIDER, ABB, SIEMENS, EATON O MERLIN GERIN</v>
          </cell>
          <cell r="C285" t="str">
            <v>UN</v>
          </cell>
          <cell r="D285">
            <v>470250</v>
          </cell>
          <cell r="E285">
            <v>89347.5</v>
          </cell>
          <cell r="F285">
            <v>559597.5</v>
          </cell>
          <cell r="G285">
            <v>2</v>
          </cell>
        </row>
        <row r="286">
          <cell r="B286" t="str">
            <v>BREAKER 3X160A  220 V,  50 KA INDUSTRIAL ABB, SIEMENS, EATON O MERLIN GERIN</v>
          </cell>
          <cell r="C286" t="str">
            <v>UN</v>
          </cell>
          <cell r="D286">
            <v>387578.03448275867</v>
          </cell>
          <cell r="E286">
            <v>73639.826551724153</v>
          </cell>
          <cell r="F286">
            <v>461217.86103448283</v>
          </cell>
          <cell r="G286">
            <v>2</v>
          </cell>
        </row>
        <row r="287">
          <cell r="B287" t="str">
            <v>BREAKER 3X175A  220 V,  50 KA INDUSTRIAL ABB, SIEMENS, EATON O MERLIN GERIN</v>
          </cell>
          <cell r="C287" t="str">
            <v>UN</v>
          </cell>
          <cell r="D287">
            <v>387578.03448275867</v>
          </cell>
          <cell r="E287">
            <v>73639.826551724153</v>
          </cell>
          <cell r="F287">
            <v>461217.86103448283</v>
          </cell>
          <cell r="G287">
            <v>2</v>
          </cell>
        </row>
        <row r="288">
          <cell r="B288" t="str">
            <v>BREAKER 3X200A  220 V, 50 KA INDUSTRIAL ABB, SIEMENS, EATON O MERLIN GERIN</v>
          </cell>
          <cell r="C288" t="str">
            <v>UN</v>
          </cell>
          <cell r="D288">
            <v>387578.03448275867</v>
          </cell>
          <cell r="E288">
            <v>73639.826551724153</v>
          </cell>
          <cell r="F288">
            <v>461217.86103448283</v>
          </cell>
          <cell r="G288">
            <v>2</v>
          </cell>
        </row>
        <row r="289">
          <cell r="B289" t="str">
            <v>BREAKER 3X15A 220 V, 25 KA INDUSTRIAL ABB, SIEMENS, EATON O MERLIN GERIN</v>
          </cell>
          <cell r="C289" t="str">
            <v>UN</v>
          </cell>
          <cell r="D289">
            <v>140619.96551724139</v>
          </cell>
          <cell r="E289">
            <v>26717.793448275865</v>
          </cell>
          <cell r="F289">
            <v>167337.75896551725</v>
          </cell>
          <cell r="G289">
            <v>1.2</v>
          </cell>
        </row>
        <row r="290">
          <cell r="B290" t="str">
            <v>BREAKER 3X20A 220 V, 25 KA INDUSTRIAL ABB, SIEMENS, EATON O MERLIN GERIN</v>
          </cell>
          <cell r="C290" t="str">
            <v>UN</v>
          </cell>
          <cell r="D290">
            <v>140619.96551724139</v>
          </cell>
          <cell r="E290">
            <v>26717.793448275865</v>
          </cell>
          <cell r="F290">
            <v>167337.75896551725</v>
          </cell>
          <cell r="G290">
            <v>1.2</v>
          </cell>
        </row>
        <row r="291">
          <cell r="B291" t="str">
            <v>BREAKER 3X225A  220 V, 50 KA INDUSTRIAL ABB, SIEMENS, EATON O MERLIN GERIN</v>
          </cell>
          <cell r="C291" t="str">
            <v>UN</v>
          </cell>
          <cell r="D291">
            <v>387578.03448275867</v>
          </cell>
          <cell r="E291">
            <v>73639.826551724153</v>
          </cell>
          <cell r="F291">
            <v>461217.86103448283</v>
          </cell>
          <cell r="G291">
            <v>2</v>
          </cell>
        </row>
        <row r="292">
          <cell r="B292" t="str">
            <v>BREAKER 3X250A  220 V, 50 KA INDUSTRIAL ABB, SIEMENS, EATON O MERLIN GERIN</v>
          </cell>
          <cell r="C292" t="str">
            <v>UN</v>
          </cell>
          <cell r="D292">
            <v>484822.98275862075</v>
          </cell>
          <cell r="E292">
            <v>92116.366724137944</v>
          </cell>
          <cell r="F292">
            <v>576939.34948275867</v>
          </cell>
          <cell r="G292">
            <v>2.2999999999999998</v>
          </cell>
        </row>
        <row r="293">
          <cell r="B293" t="str">
            <v>BREAKER 3X300A  220 V,  85 KA INDUSTRIAL ABB, SIEMENS, EATON O MERLIN GERIN</v>
          </cell>
          <cell r="C293" t="str">
            <v>UN</v>
          </cell>
          <cell r="D293">
            <v>642232.98275862075</v>
          </cell>
          <cell r="E293">
            <v>122024.26672413794</v>
          </cell>
          <cell r="F293">
            <v>764257.24948275869</v>
          </cell>
          <cell r="G293">
            <v>2.5</v>
          </cell>
        </row>
        <row r="294">
          <cell r="B294" t="str">
            <v>BREAKER 3X30A   220 V, 25 KA INDUSTRIAL ABB, SIEMENS, EATON O MERLIN GERIN</v>
          </cell>
          <cell r="C294" t="str">
            <v>UN</v>
          </cell>
          <cell r="D294">
            <v>140619.96551724139</v>
          </cell>
          <cell r="E294">
            <v>26717.793448275865</v>
          </cell>
          <cell r="F294">
            <v>167337.75896551725</v>
          </cell>
          <cell r="G294">
            <v>1.2</v>
          </cell>
        </row>
        <row r="295">
          <cell r="B295" t="str">
            <v>BREAKER 3X400A regulable  220 V, Ics=100%Icu, 25KA INDUSTRIAL SCHNEIDER, ABB, SIEMENS, EATON O MERLIN GERIN</v>
          </cell>
          <cell r="C295" t="str">
            <v>UN</v>
          </cell>
          <cell r="D295">
            <v>1172475</v>
          </cell>
          <cell r="E295">
            <v>222770.25</v>
          </cell>
          <cell r="F295">
            <v>1395245.25</v>
          </cell>
          <cell r="G295">
            <v>2.5</v>
          </cell>
        </row>
        <row r="296">
          <cell r="B296" t="str">
            <v>BREAKER 3X400A  220 V, 85 KA INDUSTRIAL ABB, SIEMENS, EATON O MERLIN GERIN</v>
          </cell>
          <cell r="C296" t="str">
            <v>UN</v>
          </cell>
          <cell r="D296">
            <v>642232.98275862075</v>
          </cell>
          <cell r="E296">
            <v>122024.26672413794</v>
          </cell>
          <cell r="F296">
            <v>764257.24948275869</v>
          </cell>
          <cell r="G296">
            <v>2.5</v>
          </cell>
        </row>
        <row r="297">
          <cell r="B297" t="str">
            <v>BREAKER 3X40A  220 V, 25 KA INDUSTRIAL ABB, SIEMENS, EATON O MERLIN GERIN</v>
          </cell>
          <cell r="C297" t="str">
            <v>UN</v>
          </cell>
          <cell r="D297">
            <v>166619.96551724101</v>
          </cell>
          <cell r="E297">
            <v>31657.793448275792</v>
          </cell>
          <cell r="F297">
            <v>198277.75896551681</v>
          </cell>
          <cell r="G297">
            <v>1.2</v>
          </cell>
        </row>
        <row r="298">
          <cell r="B298" t="str">
            <v>BREAKER 3X500A  220 V, 85 KA INDUSTRIAL ABB, SIEMENS, EATON O MERLIN GERIN</v>
          </cell>
          <cell r="C298" t="str">
            <v>UN</v>
          </cell>
          <cell r="D298">
            <v>1818960.0000000002</v>
          </cell>
          <cell r="E298">
            <v>345602.4</v>
          </cell>
          <cell r="F298">
            <v>2164562.4000000004</v>
          </cell>
          <cell r="G298">
            <v>3</v>
          </cell>
        </row>
        <row r="299">
          <cell r="B299" t="str">
            <v>BREAKER 3X50A  220 V, 25 KA INDUSTRIAL ABB, SIEMENS, EATON O MERLIN GERIN</v>
          </cell>
          <cell r="C299" t="str">
            <v>UN</v>
          </cell>
          <cell r="D299">
            <v>140619.96551724139</v>
          </cell>
          <cell r="E299">
            <v>26717.793448275865</v>
          </cell>
          <cell r="F299">
            <v>167337.75896551725</v>
          </cell>
          <cell r="G299">
            <v>1.2</v>
          </cell>
        </row>
        <row r="300">
          <cell r="B300" t="str">
            <v>BREAKER 3X60A 220 V,  25 KA INDUSTRIAL ABB, SIEMENS, EATON O MERLIN GERIN</v>
          </cell>
          <cell r="C300" t="str">
            <v>UN</v>
          </cell>
          <cell r="D300">
            <v>140619.96551724139</v>
          </cell>
          <cell r="E300">
            <v>26717.793448275865</v>
          </cell>
          <cell r="F300">
            <v>167337.75896551725</v>
          </cell>
          <cell r="G300">
            <v>1.2</v>
          </cell>
        </row>
        <row r="301">
          <cell r="B301" t="str">
            <v>BREAKER 3X630A  220 V, 85 KA INDUSTRIAL ABB, SIEMENS, EATON O MERLIN GERIN</v>
          </cell>
          <cell r="C301" t="str">
            <v>UN</v>
          </cell>
          <cell r="D301">
            <v>1818960.0000000002</v>
          </cell>
          <cell r="E301">
            <v>345602.4</v>
          </cell>
          <cell r="F301">
            <v>2164562.4000000004</v>
          </cell>
          <cell r="G301">
            <v>3</v>
          </cell>
        </row>
        <row r="302">
          <cell r="B302" t="str">
            <v>BREAKER 3X70A  220 V, 25 KA INDUSTRIAL ABB, SIEMENS, EATON O MERLIN GERIN</v>
          </cell>
          <cell r="C302" t="str">
            <v>UN</v>
          </cell>
          <cell r="D302">
            <v>180496.9827586207</v>
          </cell>
          <cell r="E302">
            <v>34294.426724137935</v>
          </cell>
          <cell r="F302">
            <v>214791.40948275864</v>
          </cell>
          <cell r="G302">
            <v>1.5</v>
          </cell>
        </row>
        <row r="303">
          <cell r="B303" t="str">
            <v>BREAKER 3X80A  220 V, 25 KA INDUSTRIAL ABB, SIEMENS, EATON O MERLIN GERIN</v>
          </cell>
          <cell r="C303" t="str">
            <v>UN</v>
          </cell>
          <cell r="D303">
            <v>180496.9827586207</v>
          </cell>
          <cell r="E303">
            <v>34294.426724137935</v>
          </cell>
          <cell r="F303">
            <v>214791.40948275864</v>
          </cell>
          <cell r="G303">
            <v>1.5</v>
          </cell>
        </row>
        <row r="304">
          <cell r="B304" t="str">
            <v>BREAKER TIPO RIEL(MINIBREAKER) MONOPOLAR 1X0,5 A; 1A; 1,6A;2A;3A;4A;6A; 120V. ICC=20KA</v>
          </cell>
          <cell r="C304" t="str">
            <v>Un</v>
          </cell>
          <cell r="D304">
            <v>24804</v>
          </cell>
          <cell r="E304">
            <v>4712.76</v>
          </cell>
          <cell r="F304">
            <v>29516.760000000002</v>
          </cell>
          <cell r="G304">
            <v>0.15</v>
          </cell>
        </row>
        <row r="305">
          <cell r="B305" t="str">
            <v>BREAKER TIPO RIEL(MINIBREAKER) MONOPOLAR 1X10A; 16A; 20A;25A;32A; 120V.ICC=10KA</v>
          </cell>
          <cell r="C305" t="str">
            <v>Un</v>
          </cell>
          <cell r="D305">
            <v>25536</v>
          </cell>
          <cell r="E305">
            <v>4851.84</v>
          </cell>
          <cell r="F305">
            <v>30387.84</v>
          </cell>
          <cell r="G305">
            <v>0.15</v>
          </cell>
        </row>
        <row r="306">
          <cell r="B306" t="str">
            <v>BREAKER TIPO RIEL(MINIBREAKER) MONOPOLAR 1X40A;  120V.ICC=20KA</v>
          </cell>
          <cell r="C306" t="str">
            <v>Un</v>
          </cell>
          <cell r="D306">
            <v>26330.400000000001</v>
          </cell>
          <cell r="E306">
            <v>5002.7760000000007</v>
          </cell>
          <cell r="F306">
            <v>31333.176000000003</v>
          </cell>
          <cell r="G306">
            <v>0.2</v>
          </cell>
        </row>
        <row r="307">
          <cell r="B307" t="str">
            <v>BREAKER TIPO RIEL(MINIBREAKER) MONOPOLAR 1X50A;  120V.ICC=20KA</v>
          </cell>
          <cell r="C307" t="str">
            <v>Un</v>
          </cell>
          <cell r="D307">
            <v>29701.200000000001</v>
          </cell>
          <cell r="E307">
            <v>5643.2280000000001</v>
          </cell>
          <cell r="F307">
            <v>35344.428</v>
          </cell>
          <cell r="G307">
            <v>0.2</v>
          </cell>
        </row>
        <row r="308">
          <cell r="B308" t="str">
            <v>BREAKER TIPO RIEL(MINIBREAKER) MONOPOLAR 1X63A;  120V.ICC=20KA</v>
          </cell>
          <cell r="C308" t="str">
            <v>Un</v>
          </cell>
          <cell r="D308">
            <v>32944.800000000003</v>
          </cell>
          <cell r="E308">
            <v>6259.5120000000006</v>
          </cell>
          <cell r="F308">
            <v>39204.312000000005</v>
          </cell>
          <cell r="G308">
            <v>0.2</v>
          </cell>
        </row>
        <row r="309">
          <cell r="B309" t="str">
            <v>BREAKER TIPO RIEL(MINIBREAKER) BIPOLAR 2X0,5 A; 1A; 1,6A;2A;3A;4A;6A; 220V. ICC=20KA</v>
          </cell>
          <cell r="C309" t="str">
            <v>Un</v>
          </cell>
          <cell r="D309">
            <v>81344.400000000009</v>
          </cell>
          <cell r="E309">
            <v>15455.436000000002</v>
          </cell>
          <cell r="F309">
            <v>96799.83600000001</v>
          </cell>
          <cell r="G309">
            <v>0.3</v>
          </cell>
        </row>
        <row r="310">
          <cell r="B310" t="str">
            <v>BREAKER TIPO RIEL(MINIBREAKER) BIPOLAR 2X10A; 16A; 20A;25A;32A; 220V.ICC=20KA</v>
          </cell>
          <cell r="C310" t="str">
            <v>Un</v>
          </cell>
          <cell r="D310">
            <v>38732.400000000001</v>
          </cell>
          <cell r="E310">
            <v>7359.1559999999999</v>
          </cell>
          <cell r="F310">
            <v>46091.556000000004</v>
          </cell>
          <cell r="G310">
            <v>0.3</v>
          </cell>
        </row>
        <row r="311">
          <cell r="B311" t="str">
            <v>BREAKER TIPO RIEL(MINIBREAKER) BIPOLAR 2X40A;  220V.ICC=20KA</v>
          </cell>
          <cell r="C311" t="str">
            <v>Un</v>
          </cell>
          <cell r="D311">
            <v>61628.4</v>
          </cell>
          <cell r="E311">
            <v>11709.396000000001</v>
          </cell>
          <cell r="F311">
            <v>73337.796000000002</v>
          </cell>
          <cell r="G311">
            <v>0.3</v>
          </cell>
        </row>
        <row r="312">
          <cell r="B312" t="str">
            <v>BREAKER TIPO RIEL(MINIBREAKER) BIPOLAR 2X50A;  220V.ICC=20KA</v>
          </cell>
          <cell r="C312" t="str">
            <v>Un</v>
          </cell>
          <cell r="D312">
            <v>69896.400000000009</v>
          </cell>
          <cell r="E312">
            <v>13280.316000000003</v>
          </cell>
          <cell r="F312">
            <v>83176.716000000015</v>
          </cell>
          <cell r="G312">
            <v>0.3</v>
          </cell>
        </row>
        <row r="313">
          <cell r="B313" t="str">
            <v>BREAKER TIPO RIEL(MINIBREAKER) BIPOLAR 2X63A;  220V.ICC=20KA</v>
          </cell>
          <cell r="C313" t="str">
            <v>Un</v>
          </cell>
          <cell r="D313">
            <v>77464.800000000003</v>
          </cell>
          <cell r="E313">
            <v>14718.312</v>
          </cell>
          <cell r="F313">
            <v>92183.112000000008</v>
          </cell>
          <cell r="G313">
            <v>0.3</v>
          </cell>
        </row>
        <row r="314">
          <cell r="B314" t="str">
            <v>BREAKER TIPO RIEL(MINIBREAKER) TRIPOLAR 3X1A; 2A;3A;4A; 220V. ICC=20KA</v>
          </cell>
          <cell r="C314" t="str">
            <v>Un</v>
          </cell>
          <cell r="D314">
            <v>97117.200000000012</v>
          </cell>
          <cell r="E314">
            <v>18452.268000000004</v>
          </cell>
          <cell r="F314">
            <v>115569.46800000002</v>
          </cell>
          <cell r="G314">
            <v>0.4</v>
          </cell>
        </row>
        <row r="315">
          <cell r="B315" t="str">
            <v>BREAKER TIPO RIEL(MINIBREAKER) TRIPOLAR 3X6A; 10A;16A;20A; 25A; 32A.220V. ICC=20KA</v>
          </cell>
          <cell r="C315" t="str">
            <v>Un</v>
          </cell>
          <cell r="D315">
            <v>72313.2</v>
          </cell>
          <cell r="E315">
            <v>13739.508</v>
          </cell>
          <cell r="F315">
            <v>86052.707999999999</v>
          </cell>
          <cell r="G315">
            <v>0.4</v>
          </cell>
        </row>
        <row r="316">
          <cell r="B316" t="str">
            <v>BREAKER TIPO RIEL(MINIBREAKER) TRIPOLAR 3X40A;  220V.ICC=20KA</v>
          </cell>
          <cell r="C316" t="str">
            <v>Un</v>
          </cell>
          <cell r="D316">
            <v>115879.20000000001</v>
          </cell>
          <cell r="E316">
            <v>22017.048000000003</v>
          </cell>
          <cell r="F316">
            <v>137896.24800000002</v>
          </cell>
          <cell r="G316">
            <v>0.4</v>
          </cell>
        </row>
        <row r="317">
          <cell r="B317" t="str">
            <v>BREAKER TIPO RIEL(MINIBREAKER) TRIPOLAR 3X50A;  220V.ICC=20KA</v>
          </cell>
          <cell r="C317" t="str">
            <v>Un</v>
          </cell>
          <cell r="D317">
            <v>131016</v>
          </cell>
          <cell r="E317">
            <v>24893.040000000001</v>
          </cell>
          <cell r="F317">
            <v>155909.04</v>
          </cell>
          <cell r="G317">
            <v>0.4</v>
          </cell>
        </row>
        <row r="318">
          <cell r="B318" t="str">
            <v>BREAKER TIPO RIEL(MINIBREAKER) TRIPOLAR 3X63A;  220V.ICC=20KA</v>
          </cell>
          <cell r="C318" t="str">
            <v>Un</v>
          </cell>
          <cell r="D318">
            <v>146280</v>
          </cell>
          <cell r="E318">
            <v>27793.200000000001</v>
          </cell>
          <cell r="F318">
            <v>174073.2</v>
          </cell>
          <cell r="G318">
            <v>0.4</v>
          </cell>
        </row>
        <row r="319">
          <cell r="B319" t="str">
            <v>BREAKER TIPO RIEL(MINIBREAKER) TRIPOLAR 3X80A;  220V.ICC=20KA</v>
          </cell>
          <cell r="C319" t="str">
            <v>Un</v>
          </cell>
          <cell r="D319">
            <v>647448</v>
          </cell>
          <cell r="E319">
            <v>123015.12</v>
          </cell>
          <cell r="F319">
            <v>770463.12</v>
          </cell>
          <cell r="G319">
            <v>0.5</v>
          </cell>
        </row>
        <row r="320">
          <cell r="B320" t="str">
            <v>BREAKER TIPO RIEL(MINIBREAKER) TRIPOLAR 3X100A;  220V.ICC=20KA</v>
          </cell>
          <cell r="C320" t="str">
            <v>Un</v>
          </cell>
          <cell r="D320">
            <v>647448</v>
          </cell>
          <cell r="E320">
            <v>123015.12</v>
          </cell>
          <cell r="F320">
            <v>770463.12</v>
          </cell>
          <cell r="G320">
            <v>1</v>
          </cell>
        </row>
        <row r="321">
          <cell r="B321" t="str">
            <v>BREAKER TIPO RIEL(MINIBREAKER) TRIPOLAR 3X125A;  220V.ICC=20KA</v>
          </cell>
          <cell r="C321" t="str">
            <v>Un</v>
          </cell>
          <cell r="D321">
            <v>696420</v>
          </cell>
          <cell r="E321">
            <v>132319.79999999999</v>
          </cell>
          <cell r="F321">
            <v>828739.8</v>
          </cell>
          <cell r="G321">
            <v>1</v>
          </cell>
        </row>
        <row r="322">
          <cell r="B322" t="str">
            <v>BREAKER TIPO RIEL(MINIBREAKER) TETRAPOLAR 4X1A; 2A;3A;4A; 220V. ICC=20KA</v>
          </cell>
          <cell r="C322" t="str">
            <v>Un</v>
          </cell>
          <cell r="D322">
            <v>160208.4</v>
          </cell>
          <cell r="E322">
            <v>30439.595999999998</v>
          </cell>
          <cell r="F322">
            <v>190647.99599999998</v>
          </cell>
          <cell r="G322">
            <v>0.5</v>
          </cell>
        </row>
        <row r="323">
          <cell r="B323" t="str">
            <v>BREAKER TIPO RIEL(MINIBREAKER) TETRAPOLAR 4X6A; 10A;16A;20A; 25A; 32A.220V. ICC=20KA</v>
          </cell>
          <cell r="C323" t="str">
            <v>Un</v>
          </cell>
          <cell r="D323">
            <v>110664</v>
          </cell>
          <cell r="E323">
            <v>21026.16</v>
          </cell>
          <cell r="F323">
            <v>131690.16</v>
          </cell>
          <cell r="G323">
            <v>0.5</v>
          </cell>
        </row>
        <row r="324">
          <cell r="B324" t="str">
            <v>BREAKER TIPO RIEL(MINIBREAKER) TETRAPOLAR 4X40A;  220V.ICC=20KA</v>
          </cell>
          <cell r="C324" t="str">
            <v>Un</v>
          </cell>
          <cell r="D324">
            <v>160208.4</v>
          </cell>
          <cell r="E324">
            <v>30439.595999999998</v>
          </cell>
          <cell r="F324">
            <v>190647.99599999998</v>
          </cell>
          <cell r="G324">
            <v>0.5</v>
          </cell>
        </row>
        <row r="325">
          <cell r="B325" t="str">
            <v>BREAKER TIPO RIEL(MINIBREAKER) TETRAPOLAR 4X50A;  220V.ICC=20KA</v>
          </cell>
          <cell r="C325" t="str">
            <v>Un</v>
          </cell>
          <cell r="D325">
            <v>160208.4</v>
          </cell>
          <cell r="E325">
            <v>30439.595999999998</v>
          </cell>
          <cell r="F325">
            <v>190647.99599999998</v>
          </cell>
          <cell r="G325">
            <v>0.5</v>
          </cell>
        </row>
        <row r="326">
          <cell r="B326" t="str">
            <v>BREAKER TIPO RIEL(MINIBREAKER) TETRAPOLAR 4X63A;  220V.ICC=20KA</v>
          </cell>
          <cell r="C326" t="str">
            <v>Un</v>
          </cell>
          <cell r="D326">
            <v>160208.4</v>
          </cell>
          <cell r="E326">
            <v>30439.595999999998</v>
          </cell>
          <cell r="F326">
            <v>190647.99599999998</v>
          </cell>
          <cell r="G326">
            <v>0.5</v>
          </cell>
        </row>
        <row r="327">
          <cell r="B327" t="str">
            <v>BREAKER - SOR RELE DE APERTURA PARA USO CON INTERRUPTOR T4,T5,T6. 220-240Vac/220-250Vdc</v>
          </cell>
          <cell r="C327" t="str">
            <v>Un</v>
          </cell>
          <cell r="D327">
            <v>144690</v>
          </cell>
          <cell r="E327">
            <v>27491.1</v>
          </cell>
          <cell r="F327">
            <v>172181.1</v>
          </cell>
          <cell r="G327">
            <v>0.5</v>
          </cell>
        </row>
        <row r="328">
          <cell r="B328" t="str">
            <v>BREAKER- RELÈ MONITOR TRIFÀSICO CON RETARDO DE DISPARO. POR SECUENCIA DE FASE, PÈRDIDA DE FASE, SUB Y SOBRETENSIÓN (UMBRAL AJUSTABLE). TENSIÒN DE MEDIDA Y ALIMENTACIÓN DE CONTROL 3X160-300VAC. Nª DE CONTACTOS 2 C/O.</v>
          </cell>
          <cell r="C328" t="str">
            <v>Un</v>
          </cell>
          <cell r="D328">
            <v>513718.4</v>
          </cell>
          <cell r="E328">
            <v>97606.495999999999</v>
          </cell>
          <cell r="F328">
            <v>611324.89600000007</v>
          </cell>
          <cell r="G328">
            <v>0.5</v>
          </cell>
        </row>
        <row r="329">
          <cell r="B329" t="str">
            <v>Platinas de cobre 800 A para fijación de cable   al breaker totalizador.</v>
          </cell>
          <cell r="C329">
            <v>0</v>
          </cell>
          <cell r="D329">
            <v>530000</v>
          </cell>
          <cell r="E329">
            <v>100700</v>
          </cell>
          <cell r="F329">
            <v>630700</v>
          </cell>
          <cell r="G329">
            <v>0</v>
          </cell>
        </row>
        <row r="330">
          <cell r="B330" t="str">
            <v>BREAKER-BARRAS DE COBRE 3X1000 A.CONEXION DE CABLES AL BREAKER.</v>
          </cell>
          <cell r="C330" t="str">
            <v>Un</v>
          </cell>
          <cell r="D330">
            <v>212000</v>
          </cell>
          <cell r="E330">
            <v>40280</v>
          </cell>
          <cell r="F330">
            <v>252280</v>
          </cell>
          <cell r="G330">
            <v>1</v>
          </cell>
        </row>
        <row r="331">
          <cell r="B331" t="str">
            <v>BREAKER-BARRAS DE COBRE 3X800 A.CONEXION DE CABLES AL BREAKER.</v>
          </cell>
          <cell r="C331" t="str">
            <v>Un</v>
          </cell>
          <cell r="D331">
            <v>159000</v>
          </cell>
          <cell r="E331">
            <v>30210</v>
          </cell>
          <cell r="F331">
            <v>189210</v>
          </cell>
          <cell r="G331">
            <v>1</v>
          </cell>
        </row>
        <row r="332">
          <cell r="B332" t="str">
            <v>BREAKER-BARRAS DE COBRE 3X500 A.CONEXION DE CABLES AL BREAKER.</v>
          </cell>
          <cell r="C332" t="str">
            <v>Un</v>
          </cell>
          <cell r="D332">
            <v>127200</v>
          </cell>
          <cell r="E332">
            <v>24168</v>
          </cell>
          <cell r="F332">
            <v>151368</v>
          </cell>
          <cell r="G332">
            <v>1</v>
          </cell>
        </row>
        <row r="333">
          <cell r="B333" t="str">
            <v>BREAKER-BARRAS DE COBRE 3X300 A.CONEXION DE CABLES AL BREAKER.</v>
          </cell>
          <cell r="C333" t="str">
            <v>Un</v>
          </cell>
          <cell r="D333">
            <v>106000</v>
          </cell>
          <cell r="E333">
            <v>20140</v>
          </cell>
          <cell r="F333">
            <v>126140</v>
          </cell>
          <cell r="G333">
            <v>1</v>
          </cell>
        </row>
        <row r="334">
          <cell r="B334" t="str">
            <v>BREAKER ELEMENTOS DE FIJACIÒN. TORNILLOS Y DEMÀS.</v>
          </cell>
          <cell r="C334" t="str">
            <v>Un</v>
          </cell>
          <cell r="D334">
            <v>15900</v>
          </cell>
          <cell r="E334">
            <v>3021</v>
          </cell>
          <cell r="F334">
            <v>18921</v>
          </cell>
          <cell r="G334">
            <v>0</v>
          </cell>
        </row>
        <row r="335">
          <cell r="B335" t="str">
            <v>BREAKER TOTALIZADOR  INDUSTRIAL 3X800A  220 V. AJUSTABLE TÈRMICA Y MAGNÈTICAMENTE (560-800A),  Icu=70 KA. Ics=100%Icu.MARCA ABB (REFERENCIA T6N  800 TMA 800-8000 3P FF), SIEMENS, EATON O MERLIN GERIN.</v>
          </cell>
          <cell r="C335" t="str">
            <v>Un</v>
          </cell>
          <cell r="D335">
            <v>3720600</v>
          </cell>
          <cell r="E335">
            <v>706914</v>
          </cell>
          <cell r="F335">
            <v>4427514</v>
          </cell>
          <cell r="G335">
            <v>5</v>
          </cell>
        </row>
        <row r="336">
          <cell r="B336" t="str">
            <v>BREAKER TOTALIZADOR  INDUSTRIAL 3X800A  220 V. AJUSTABLE TÈRMICA Y MAGNÈTICAMENTE (560-800A),  Icu=85KA. Ics=100%Icu.MARCA ABB (REFERENCIA T6S  800 TMA 800-8000 3P FF), SIEMENS, EATON O MERLIN GERIN.</v>
          </cell>
          <cell r="C336" t="str">
            <v>Un</v>
          </cell>
          <cell r="D336">
            <v>4754100</v>
          </cell>
          <cell r="E336">
            <v>903279</v>
          </cell>
          <cell r="F336">
            <v>5657379</v>
          </cell>
          <cell r="G336">
            <v>6</v>
          </cell>
        </row>
        <row r="337">
          <cell r="B337" t="str">
            <v>BREAKER TOTALIZADOR  INDUSTRIAL 3X800A  220 V. AJUSTABLE TÈRMICA Y MAGNÈTICAMENTE (560-800A),  Icu=100KA. Ics=100%Icu.MARCA ABB (REFERENCIA T6H  800 TMA 800-8000 3P FF), SIEMENS, EATON O MERLIN GERIN.</v>
          </cell>
          <cell r="C337" t="str">
            <v>Un</v>
          </cell>
          <cell r="D337">
            <v>5029700</v>
          </cell>
          <cell r="E337">
            <v>955643</v>
          </cell>
          <cell r="F337">
            <v>5985343</v>
          </cell>
          <cell r="G337">
            <v>6</v>
          </cell>
        </row>
        <row r="338">
          <cell r="B338" t="str">
            <v>BREAKER TOTALIZADOR  INDUSTRIAL 3X630A  220 V. AJUSTABLE TÈRMICA Y MAGNÈTICAMENTE (441-630A),  Icu=70 KA. Ics=100%Icu.MARCA ABB (REFERENCIA T6N  630 TMA 630-6300 3P FF), SIEMENS, EATON O MERLIN GERIN.</v>
          </cell>
          <cell r="C338" t="str">
            <v>Un</v>
          </cell>
          <cell r="D338">
            <v>2886910</v>
          </cell>
          <cell r="E338">
            <v>548512.9</v>
          </cell>
          <cell r="F338">
            <v>3435422.9</v>
          </cell>
          <cell r="G338">
            <v>5</v>
          </cell>
        </row>
        <row r="339">
          <cell r="B339" t="str">
            <v>BREAKER TOTALIZADOR  INDUSTRIAL 3X630A  220 V. AJUSTABLE TÈRMICA Y MAGNÈTICAMENTE (441-630A),  Icu=85KA. Ics=100%Icu.MARCA ABB (REFERENCIA T6S  630 TMA 630-6300 3P FF), SIEMENS, EATON O MERLIN GERIN.</v>
          </cell>
          <cell r="C339" t="str">
            <v>Un</v>
          </cell>
          <cell r="D339">
            <v>3603470</v>
          </cell>
          <cell r="E339">
            <v>684659.3</v>
          </cell>
          <cell r="F339">
            <v>4288129.3</v>
          </cell>
          <cell r="G339">
            <v>5</v>
          </cell>
        </row>
        <row r="340">
          <cell r="B340" t="str">
            <v>BREAKER TOTALIZADOR  INDUSTRIAL 3X630A  220 V. AJUSTABLE TÈRMICA Y MAGNÈTICAMENTE (441-630A),  Icu=100KA. Ics=100%Icu.MARCA ABB (REFERENCIA T6H  630 TMA 630-6300 3P FF), SIEMENS, EATON O MERLIN GERIN.</v>
          </cell>
          <cell r="C340" t="str">
            <v>Un</v>
          </cell>
          <cell r="D340">
            <v>3603470</v>
          </cell>
          <cell r="E340">
            <v>684659.3</v>
          </cell>
          <cell r="F340">
            <v>4288129.3</v>
          </cell>
          <cell r="G340">
            <v>5</v>
          </cell>
        </row>
        <row r="341">
          <cell r="B341" t="str">
            <v>BREAKER TOTALIZADOR  INDUSTRIAL 3X500A  220 V. AJUSTABLE TÈRMICA Y MAGNÈTICAMENTE (350-500A),  Icu=70 KA. Ics=100%Icu.MARCA ABB (REFERENCIA T5N  630 TMA 500-5000 3P FF), SIEMENS, EATON O MERLIN GERIN.</v>
          </cell>
          <cell r="C341" t="str">
            <v>Un</v>
          </cell>
          <cell r="D341">
            <v>2218580</v>
          </cell>
          <cell r="E341">
            <v>421530.2</v>
          </cell>
          <cell r="F341">
            <v>2640110.2000000002</v>
          </cell>
          <cell r="G341">
            <v>5</v>
          </cell>
        </row>
        <row r="342">
          <cell r="B342" t="str">
            <v>BREAKER TOTALIZADOR  INDUSTRIAL 3X500A  220 V. AJUSTABLE TÈRMICA Y MAGNÈTICAMENTE (350-500A),  Icu=85KA. Ics=100%Icu.MARCA ABB (REFERENCIA T5S  630 TMA 500-5000 3P FF), SIEMENS, EATON O MERLIN GERIN.</v>
          </cell>
          <cell r="C342" t="str">
            <v>Un</v>
          </cell>
          <cell r="D342">
            <v>2514850</v>
          </cell>
          <cell r="E342">
            <v>477821.5</v>
          </cell>
          <cell r="F342">
            <v>2992671.5</v>
          </cell>
          <cell r="G342">
            <v>5</v>
          </cell>
        </row>
        <row r="343">
          <cell r="B343" t="str">
            <v>BREAKER TOTALIZADOR  INDUSTRIAL 3X500A  220 V. AJUSTABLE TÈRMICA Y MAGNÈTICAMENTE (350-500A),  Icu=100KA. Ics=100%Icu.MARCA ABB (REFERENCIA T5H  630 TMA 500-50003P FF), SIEMENS, EATON O MERLIN GERIN.</v>
          </cell>
          <cell r="C343" t="str">
            <v>Un</v>
          </cell>
          <cell r="D343">
            <v>2645760</v>
          </cell>
          <cell r="E343">
            <v>502694.40000000002</v>
          </cell>
          <cell r="F343">
            <v>3148454.4</v>
          </cell>
          <cell r="G343">
            <v>5</v>
          </cell>
        </row>
        <row r="344">
          <cell r="B344" t="str">
            <v>BREAKER TOTALIZADOR  INDUSTRIAL 3X400A  220 V. AJUSTABLE TÈRMICA Y MAGNÈTICAMENTE (280-400A),  Icu=70 KA. Ics=100%Icu.MARCA ABB (REFERENCIA T5N  400 TMA 400-4000 3P FF), SIEMENS, EATON O MERLIN GERIN.</v>
          </cell>
          <cell r="C344" t="str">
            <v>Un</v>
          </cell>
          <cell r="D344">
            <v>916370</v>
          </cell>
          <cell r="E344">
            <v>174110.3</v>
          </cell>
          <cell r="F344">
            <v>1090480.3</v>
          </cell>
          <cell r="G344">
            <v>5</v>
          </cell>
        </row>
        <row r="345">
          <cell r="B345" t="str">
            <v>BREAKER TOTALIZADOR  INDUSTRIAL 3X400A  220 V. AJUSTABLE TÈRMICA Y MAGNÈTICAMENTE (280-400A),  Icu=85KA. Ics=100%Icu.MARCA ABB (REFERENCIA T5S  400 TMA 400-4000 3P FF), SIEMENS, EATON O MERLIN GERIN.</v>
          </cell>
          <cell r="C345" t="str">
            <v>Un</v>
          </cell>
          <cell r="D345">
            <v>1488240</v>
          </cell>
          <cell r="E345">
            <v>282765.59999999998</v>
          </cell>
          <cell r="F345">
            <v>1771005.6</v>
          </cell>
          <cell r="G345">
            <v>5</v>
          </cell>
        </row>
        <row r="346">
          <cell r="B346" t="str">
            <v>BREAKER TOTALIZADOR  INDUSTRIAL 3X400A  220 V. AJUSTABLE TÈRMICA Y MAGNÈTICAMENTE (280-400A),  Icu=100KA. Ics=100%Icu.MARCA ABB (REFERENCIA T5H  400 TMA 400-40003P FF), SIEMENS, EATON O MERLIN GERIN.</v>
          </cell>
          <cell r="C346" t="str">
            <v>Un</v>
          </cell>
          <cell r="D346">
            <v>1626040</v>
          </cell>
          <cell r="E346">
            <v>308947.59999999998</v>
          </cell>
          <cell r="F346">
            <v>1934987.6</v>
          </cell>
          <cell r="G346">
            <v>5</v>
          </cell>
        </row>
        <row r="347">
          <cell r="B347" t="str">
            <v>BREAKER TOTALIZADOR  INDUSTRIAL 3X320A  220 V. AJUSTABLE TÈRMICA Y MAGNÈTICAMENTE (224-320A),  Icu=100KA. Ics=100%Icu.MARCA ABB (REFERENCIA T5H  320 TMA 320-3200 3P FF), SIEMENS, EATON O MERLIN GERIN.</v>
          </cell>
          <cell r="C347" t="str">
            <v>Un</v>
          </cell>
          <cell r="D347">
            <v>1626040</v>
          </cell>
          <cell r="E347">
            <v>308947.59999999998</v>
          </cell>
          <cell r="F347">
            <v>1934987.6</v>
          </cell>
          <cell r="G347">
            <v>4</v>
          </cell>
        </row>
        <row r="348">
          <cell r="B348" t="str">
            <v>BREAKER TOTALIZADOR  INDUSTRIAL 3X250A  220 V. AJUSTABLE TÈRMICA Y MAGNÈTICAMENTE (175-250A),  Icu=100KA. Ics=100%Icu.MARCA ABB (REFERENCIA XT4H 250 TMA 250-2500 3P FF), SIEMENS, EATON O MERLIN GERIN.</v>
          </cell>
          <cell r="C348" t="str">
            <v>Un</v>
          </cell>
          <cell r="D348">
            <v>1467570</v>
          </cell>
          <cell r="E348">
            <v>278838.3</v>
          </cell>
          <cell r="F348">
            <v>1746408.3</v>
          </cell>
          <cell r="G348">
            <v>4</v>
          </cell>
        </row>
        <row r="349">
          <cell r="B349" t="str">
            <v>BREAKER TOTALIZADOR  INDUSTRIAL 3X200A  220 V. AJUSTABLE TÈRMICA Y MAGNÈTICAMENTE (140-200A),  Icu=100KA. Ics=100%Icu.MARCA ABB (REFERENCIA XT4H 250 TMA 200-2000 3P FF), SIEMENS, EATON O MERLIN GERIN.</v>
          </cell>
          <cell r="C349" t="str">
            <v>Un</v>
          </cell>
          <cell r="D349">
            <v>1309100</v>
          </cell>
          <cell r="E349">
            <v>248729</v>
          </cell>
          <cell r="F349">
            <v>1557829</v>
          </cell>
          <cell r="G349">
            <v>4</v>
          </cell>
        </row>
        <row r="350">
          <cell r="B350" t="str">
            <v>BREAKER TOTALIZADOR  INDUSTRIAL 3X160A  220 V. AJUSTABLE TÈRMICA Y MAGNÈTICAMENTE (112-160A),  Icu=100KA. Ics=100%Icu.MARCA ABB (REFERENCIA XT2H 160 TMA 160-1600 3P FF), SIEMENS, EATON O MERLIN GERIN.</v>
          </cell>
          <cell r="C350" t="str">
            <v>Un</v>
          </cell>
          <cell r="D350">
            <v>813020</v>
          </cell>
          <cell r="E350">
            <v>154473.79999999999</v>
          </cell>
          <cell r="F350">
            <v>967493.8</v>
          </cell>
          <cell r="G350">
            <v>4</v>
          </cell>
        </row>
        <row r="351">
          <cell r="B351" t="str">
            <v>BREAKER TOTALIZADOR  INDUSTRIAL 3X125A  220 V. AJUSTABLE TÈRMICA Y MAGNÈTICAMENTE (87,5-125A),  Icu=100KA. Ics=100%Icu.MARCA ABB (REFERENCIA XT2H 160 TMA 125-1250 3P FF), SIEMENS, EATON O MERLIN GERIN.</v>
          </cell>
          <cell r="C351" t="str">
            <v>Un</v>
          </cell>
          <cell r="D351">
            <v>778570</v>
          </cell>
          <cell r="E351">
            <v>147928.29999999999</v>
          </cell>
          <cell r="F351">
            <v>926498.3</v>
          </cell>
          <cell r="G351">
            <v>2</v>
          </cell>
        </row>
        <row r="352">
          <cell r="B352" t="str">
            <v>BREAKER TOTALIZADOR  INDUSTRIAL 3X100A  220 V. AJUSTABLE TÈRMICA Y MAGNÈTICAMENTE (70-100A),  Icu=100KA. Ics=100%Icu.MARCA ABB (REFERENCIA XT2H 160 TMA 100-1000 3P FF), SIEMENS, EATON O MERLIN GERIN.</v>
          </cell>
          <cell r="C352" t="str">
            <v>Un</v>
          </cell>
          <cell r="D352">
            <v>661440</v>
          </cell>
          <cell r="E352">
            <v>125673.60000000001</v>
          </cell>
          <cell r="F352">
            <v>787113.6</v>
          </cell>
          <cell r="G352">
            <v>2</v>
          </cell>
        </row>
        <row r="353">
          <cell r="B353" t="str">
            <v>BREAKER 3X15A  220 V,  25 KA INDUSTRIAL ABB(A1B 125 TMF 15-300 3P FF), SIEMENS, EATON O MERLIN GERIN</v>
          </cell>
          <cell r="C353" t="str">
            <v>Un</v>
          </cell>
          <cell r="D353">
            <v>127200</v>
          </cell>
          <cell r="E353">
            <v>24168</v>
          </cell>
          <cell r="F353">
            <v>151368</v>
          </cell>
          <cell r="G353">
            <v>1</v>
          </cell>
        </row>
        <row r="354">
          <cell r="B354" t="str">
            <v>BREAKER 3X15A  220 V,  100 KA INDUSTRIAL ABB(A1N 125 TMF 15-300 3P FF), SIEMENS, EATON O MERLIN GERIN</v>
          </cell>
          <cell r="C354" t="str">
            <v>Un</v>
          </cell>
          <cell r="D354">
            <v>197160</v>
          </cell>
          <cell r="E354">
            <v>37460.400000000001</v>
          </cell>
          <cell r="F354">
            <v>234620.4</v>
          </cell>
          <cell r="G354">
            <v>1</v>
          </cell>
        </row>
        <row r="355">
          <cell r="B355" t="str">
            <v>BREAKER 3X20A  220 V,  25 KA INDUSTRIAL ABB(A1B 125 TMF 20-300 3P FF), SIEMENS, EATON O MERLIN GERIN</v>
          </cell>
          <cell r="C355" t="str">
            <v>Un</v>
          </cell>
          <cell r="D355">
            <v>127200</v>
          </cell>
          <cell r="E355">
            <v>24168</v>
          </cell>
          <cell r="F355">
            <v>151368</v>
          </cell>
          <cell r="G355">
            <v>1</v>
          </cell>
        </row>
        <row r="356">
          <cell r="B356" t="str">
            <v>BREAKER 3X20A  220 V,  100 KA INDUSTRIAL ABB(A1N 125 TMF 20-300 3P FF), SIEMENS, EATON O MERLIN GERIN</v>
          </cell>
          <cell r="C356" t="str">
            <v>Un</v>
          </cell>
          <cell r="D356">
            <v>197160</v>
          </cell>
          <cell r="E356">
            <v>37460.400000000001</v>
          </cell>
          <cell r="F356">
            <v>234620.4</v>
          </cell>
          <cell r="G356">
            <v>1</v>
          </cell>
        </row>
        <row r="357">
          <cell r="B357" t="str">
            <v>BREAKER 3X30A  220 V,  25 KA INDUSTRIAL ABB(A1B 125 TMF 30-300 3P FF), SIEMENS, EATON O MERLIN GERIN</v>
          </cell>
          <cell r="C357" t="str">
            <v>Un</v>
          </cell>
          <cell r="D357">
            <v>136740</v>
          </cell>
          <cell r="E357">
            <v>25980.6</v>
          </cell>
          <cell r="F357">
            <v>162720.6</v>
          </cell>
          <cell r="G357">
            <v>1</v>
          </cell>
        </row>
        <row r="358">
          <cell r="B358" t="str">
            <v>BREAKER 3X30A  220 V,  100 KA INDUSTRIAL ABB(A1N 125 TMF 30-300 3P FF), SIEMENS, EATON O MERLIN GERIN</v>
          </cell>
          <cell r="C358">
            <v>0</v>
          </cell>
          <cell r="D358">
            <v>216240</v>
          </cell>
          <cell r="E358">
            <v>41085.599999999999</v>
          </cell>
          <cell r="F358">
            <v>257325.6</v>
          </cell>
          <cell r="G358">
            <v>1</v>
          </cell>
        </row>
        <row r="359">
          <cell r="B359" t="str">
            <v>BREAKER 3X40A  220 V,  25 KA INDUSTRIAL ABB(A1B 125 TMF 40-400 3P FF), SIEMENS, EATON O MERLIN GERIN</v>
          </cell>
          <cell r="C359" t="str">
            <v>Un</v>
          </cell>
          <cell r="D359">
            <v>136740</v>
          </cell>
          <cell r="E359">
            <v>25980.6</v>
          </cell>
          <cell r="F359">
            <v>162720.6</v>
          </cell>
          <cell r="G359">
            <v>1</v>
          </cell>
        </row>
        <row r="360">
          <cell r="B360" t="str">
            <v>BREAKER 3X40A  220 V,  100 KA INDUSTRIAL ABB(A1N 125 TMF 40-400 3P FF), SIEMENS, EATON O MERLIN GERIN</v>
          </cell>
          <cell r="C360" t="str">
            <v>Un</v>
          </cell>
          <cell r="D360">
            <v>216240</v>
          </cell>
          <cell r="E360">
            <v>41085.599999999999</v>
          </cell>
          <cell r="F360">
            <v>257325.6</v>
          </cell>
          <cell r="G360">
            <v>1</v>
          </cell>
        </row>
        <row r="361">
          <cell r="B361" t="str">
            <v>BREAKER 3X50A  220 V,  25 KA INDUSTRIAL ABB(A1B 125 TMF 50-500 3P FF), SIEMENS, EATON O MERLIN GERIN</v>
          </cell>
          <cell r="C361" t="str">
            <v>Un</v>
          </cell>
          <cell r="D361">
            <v>136740</v>
          </cell>
          <cell r="E361">
            <v>25980.6</v>
          </cell>
          <cell r="F361">
            <v>162720.6</v>
          </cell>
          <cell r="G361">
            <v>1</v>
          </cell>
        </row>
        <row r="362">
          <cell r="B362" t="str">
            <v>BREAKER 3X50A  220 V,  100 KA INDUSTRIAL ABB(A1N 125 TMF 50-500 3P FF), SIEMENS, EATON O MERLIN GERIN</v>
          </cell>
          <cell r="C362" t="str">
            <v>Un</v>
          </cell>
          <cell r="D362">
            <v>216240</v>
          </cell>
          <cell r="E362">
            <v>41085.599999999999</v>
          </cell>
          <cell r="F362">
            <v>257325.6</v>
          </cell>
          <cell r="G362">
            <v>1</v>
          </cell>
        </row>
        <row r="363">
          <cell r="B363" t="str">
            <v>BREAKER 3X60A  220 V,  25 KA INDUSTRIAL ABB(A1B 125 TMF 60-600 3P FF), SIEMENS, EATON O MERLIN GERIN</v>
          </cell>
          <cell r="C363" t="str">
            <v>Un</v>
          </cell>
          <cell r="D363">
            <v>136740</v>
          </cell>
          <cell r="E363">
            <v>25980.6</v>
          </cell>
          <cell r="F363">
            <v>162720.6</v>
          </cell>
          <cell r="G363">
            <v>1</v>
          </cell>
        </row>
        <row r="364">
          <cell r="B364" t="str">
            <v>BREAKER 3X60A  220 V,  100 KA INDUSTRIAL ABB(A1N 125 TMF 60-600 3P FF), SIEMENS, EATON O MERLIN GERIN</v>
          </cell>
          <cell r="C364" t="str">
            <v>Un</v>
          </cell>
          <cell r="D364">
            <v>256240</v>
          </cell>
          <cell r="E364">
            <v>48685.599999999999</v>
          </cell>
          <cell r="F364">
            <v>304925.59999999998</v>
          </cell>
          <cell r="G364">
            <v>1</v>
          </cell>
        </row>
        <row r="365">
          <cell r="B365" t="str">
            <v>BREAKER 3X70A  220 V,  25 KA INDUSTRIAL ABB(A1B 125 TMF 70-700 3P FF), SIEMENS, EATON O MERLIN GERIN</v>
          </cell>
          <cell r="C365" t="str">
            <v>Un</v>
          </cell>
          <cell r="D365">
            <v>139920</v>
          </cell>
          <cell r="E365">
            <v>26584.799999999999</v>
          </cell>
          <cell r="F365">
            <v>166504.79999999999</v>
          </cell>
          <cell r="G365">
            <v>1</v>
          </cell>
        </row>
        <row r="366">
          <cell r="B366" t="str">
            <v>BREAKER 3X70A  220 V,  100 KA INDUSTRIAL ABB(A1N 125 TMF 70-700 3P FF), SIEMENS, EATON O MERLIN GERIN</v>
          </cell>
          <cell r="C366" t="str">
            <v>Un</v>
          </cell>
          <cell r="D366">
            <v>222600</v>
          </cell>
          <cell r="E366">
            <v>42294</v>
          </cell>
          <cell r="F366">
            <v>264894</v>
          </cell>
          <cell r="G366">
            <v>1</v>
          </cell>
        </row>
        <row r="367">
          <cell r="B367" t="str">
            <v>BREAKER 3X80A  220 V,  25 KA INDUSTRIAL ABB(A1B 125 TMF 80-800 3P FF), SIEMENS, EATON O MERLIN GERIN</v>
          </cell>
          <cell r="C367" t="str">
            <v>Un</v>
          </cell>
          <cell r="D367">
            <v>139920</v>
          </cell>
          <cell r="E367">
            <v>26584.799999999999</v>
          </cell>
          <cell r="F367">
            <v>166504.79999999999</v>
          </cell>
          <cell r="G367">
            <v>1</v>
          </cell>
        </row>
        <row r="368">
          <cell r="B368" t="str">
            <v>BREAKER 3X80A  220 V,  100 KA INDUSTRIAL ABB(A1N 125 TMF 80-800 3P FF), SIEMENS, EATON O MERLIN GERIN</v>
          </cell>
          <cell r="C368" t="str">
            <v>Un</v>
          </cell>
          <cell r="D368">
            <v>228960</v>
          </cell>
          <cell r="E368">
            <v>43502.400000000001</v>
          </cell>
          <cell r="F368">
            <v>272462.40000000002</v>
          </cell>
          <cell r="G368">
            <v>1</v>
          </cell>
        </row>
        <row r="369">
          <cell r="B369" t="str">
            <v>BREAKER 3X100A  220 V,  25 KA INDUSTRIAL ABB(A1B 125 TMF 100-1000 3P FF), SIEMENS, EATON O MERLIN GERIN</v>
          </cell>
          <cell r="C369" t="str">
            <v>Un</v>
          </cell>
          <cell r="D369">
            <v>139920</v>
          </cell>
          <cell r="E369">
            <v>26584.799999999999</v>
          </cell>
          <cell r="F369">
            <v>166504.79999999999</v>
          </cell>
          <cell r="G369">
            <v>2</v>
          </cell>
        </row>
        <row r="370">
          <cell r="B370" t="str">
            <v>BREAKER 3X100A  220 V,  100 KA INDUSTRIAL ABB(A1N 125 TMF 100-1000 3P FF), SIEMENS, EATON O MERLIN GERIN</v>
          </cell>
          <cell r="C370" t="str">
            <v>Un</v>
          </cell>
          <cell r="D370">
            <v>228960</v>
          </cell>
          <cell r="E370">
            <v>43502.400000000001</v>
          </cell>
          <cell r="F370">
            <v>272462.40000000002</v>
          </cell>
          <cell r="G370">
            <v>2</v>
          </cell>
        </row>
        <row r="371">
          <cell r="B371" t="str">
            <v>BREAKER 3X125A  220 V,  25 KA INDUSTRIAL ABB(A1B 125 TMF 125-1250 3P FF), SIEMENS, EATON O MERLIN GERIN</v>
          </cell>
          <cell r="C371" t="str">
            <v>Un</v>
          </cell>
          <cell r="D371">
            <v>330720</v>
          </cell>
          <cell r="E371">
            <v>62836.800000000003</v>
          </cell>
          <cell r="F371">
            <v>393556.8</v>
          </cell>
          <cell r="G371">
            <v>2</v>
          </cell>
        </row>
        <row r="372">
          <cell r="B372" t="str">
            <v>BREAKER 3X125A  220 V,  100 KA INDUSTRIAL ABB(A1N 125 TMF 125-1250 3P FF), SIEMENS, EATON O MERLIN GERIN</v>
          </cell>
          <cell r="C372" t="str">
            <v>Un</v>
          </cell>
          <cell r="D372">
            <v>375240</v>
          </cell>
          <cell r="E372">
            <v>71295.600000000006</v>
          </cell>
          <cell r="F372">
            <v>446535.6</v>
          </cell>
          <cell r="G372">
            <v>2</v>
          </cell>
        </row>
        <row r="373">
          <cell r="B373" t="str">
            <v>BREAKER 3X150A  220 V,  85 KA INDUSTRIAL ABB(A2N 250 TMF 150-1500 3P FF), SIEMENS, EATON O MERLIN GERIN</v>
          </cell>
          <cell r="C373" t="str">
            <v>Un</v>
          </cell>
          <cell r="D373">
            <v>381600</v>
          </cell>
          <cell r="E373">
            <v>72504</v>
          </cell>
          <cell r="F373">
            <v>454104</v>
          </cell>
          <cell r="G373">
            <v>4</v>
          </cell>
        </row>
        <row r="374">
          <cell r="B374" t="str">
            <v>BREAKER 3X160A  220 V,  85 KA INDUSTRIAL ABB(A2N 250 TMF 160-1600 3P FF), SIEMENS, EATON O MERLIN GERIN</v>
          </cell>
          <cell r="C374" t="str">
            <v>Un</v>
          </cell>
          <cell r="D374">
            <v>381600</v>
          </cell>
          <cell r="E374">
            <v>72504</v>
          </cell>
          <cell r="F374">
            <v>454104</v>
          </cell>
          <cell r="G374">
            <v>4</v>
          </cell>
        </row>
        <row r="375">
          <cell r="B375" t="str">
            <v>BREAKER 3X175A  220 V,  85 KA INDUSTRIAL ABB(A2N 250 TMF 150-1750 3P FF), SIEMENS, EATON O MERLIN GERIN</v>
          </cell>
          <cell r="C375" t="str">
            <v>Un</v>
          </cell>
          <cell r="D375">
            <v>381600</v>
          </cell>
          <cell r="E375">
            <v>72504</v>
          </cell>
          <cell r="F375">
            <v>454104</v>
          </cell>
          <cell r="G375">
            <v>4</v>
          </cell>
        </row>
        <row r="376">
          <cell r="B376" t="str">
            <v>BREAKER 3X200A  220 V,  85 KA INDUSTRIAL ABB(A2N 250 TMF 200-2000 3P FF), SIEMENS, EATON O MERLIN GERIN</v>
          </cell>
          <cell r="C376" t="str">
            <v>Un</v>
          </cell>
          <cell r="D376">
            <v>381600</v>
          </cell>
          <cell r="E376">
            <v>72504</v>
          </cell>
          <cell r="F376">
            <v>454104</v>
          </cell>
          <cell r="G376">
            <v>4</v>
          </cell>
        </row>
        <row r="377">
          <cell r="B377" t="str">
            <v>BREAKER 3X225A  220 V,  85 KA INDUSTRIAL ABB(A2N 250 TMF 225-2250 3P FF), SIEMENS, EATON O MERLIN GERIN</v>
          </cell>
          <cell r="C377" t="str">
            <v>Un</v>
          </cell>
          <cell r="D377">
            <v>381600</v>
          </cell>
          <cell r="E377">
            <v>72504</v>
          </cell>
          <cell r="F377">
            <v>454104</v>
          </cell>
          <cell r="G377">
            <v>4</v>
          </cell>
        </row>
        <row r="378">
          <cell r="B378" t="str">
            <v>BREAKER 3X250A  220 V,  85 KA INDUSTRIAL ABB(A2N 250 TMF 250-2500 3P FF), SIEMENS, EATON O MERLIN GERIN</v>
          </cell>
          <cell r="C378" t="str">
            <v>Un</v>
          </cell>
          <cell r="D378">
            <v>483360</v>
          </cell>
          <cell r="E378">
            <v>91838.399999999994</v>
          </cell>
          <cell r="F378">
            <v>575198.4</v>
          </cell>
          <cell r="G378">
            <v>4</v>
          </cell>
        </row>
        <row r="379">
          <cell r="B379" t="str">
            <v>BREAKER 3X320A  220 V,  85 KA INDUSTRIAL ABB(A3N 400 TMF 320-3200 3P FF), SIEMENS, EATON O MERLIN GERIN</v>
          </cell>
          <cell r="C379" t="str">
            <v>Un</v>
          </cell>
          <cell r="D379">
            <v>731400</v>
          </cell>
          <cell r="E379">
            <v>138966</v>
          </cell>
          <cell r="F379">
            <v>870366</v>
          </cell>
          <cell r="G379">
            <v>4</v>
          </cell>
        </row>
        <row r="380">
          <cell r="B380" t="str">
            <v>BREAKER 3X400A  220 V,  85 KA INDUSTRIAL ABB(A3N 400 TMF 400-4000 3P FF), SIEMENS, EATON O MERLIN GERIN</v>
          </cell>
          <cell r="C380" t="str">
            <v>Un</v>
          </cell>
          <cell r="D380">
            <v>731400</v>
          </cell>
          <cell r="E380">
            <v>138966</v>
          </cell>
          <cell r="F380">
            <v>870366</v>
          </cell>
          <cell r="G380">
            <v>6</v>
          </cell>
        </row>
        <row r="381">
          <cell r="B381" t="str">
            <v>BREAKER 3X500A  220 V,  85 KA INDUSTRIAL ABB(A3N 630 TMF 500-5000 3P FF), SIEMENS, EATON O MERLIN GERIN</v>
          </cell>
          <cell r="C381" t="str">
            <v>Un</v>
          </cell>
          <cell r="D381">
            <v>1844400</v>
          </cell>
          <cell r="E381">
            <v>350436</v>
          </cell>
          <cell r="F381">
            <v>2194836</v>
          </cell>
          <cell r="G381">
            <v>6</v>
          </cell>
        </row>
        <row r="382">
          <cell r="B382" t="str">
            <v>BREAKER 3X630A  220 V,  85 KA INDUSTRIAL ABB(A3N 630 ELT-LI In=630  3P FF-CON RELÈ ELECTRÒNICO CON PROTECCIÒN DE SOBRECARGA), SIEMENS, EATON O MERLIN GERIN</v>
          </cell>
          <cell r="C382" t="str">
            <v>Un</v>
          </cell>
          <cell r="D382">
            <v>2098800</v>
          </cell>
          <cell r="E382">
            <v>398772</v>
          </cell>
          <cell r="F382">
            <v>2497572</v>
          </cell>
          <cell r="G382">
            <v>6</v>
          </cell>
        </row>
        <row r="383">
          <cell r="B383" t="str">
            <v>BREAKER TOTALIZADOR  INDUSTRIAL 3X600A  220 V. TERMOMAGNÉTICO, Icu=85KA. Ics=50%Icu.MARCA SCHNEIDER ELECTRIC (REFERENCIA EZC630N3600), SIEMENS, EATON O ABB.</v>
          </cell>
          <cell r="C383" t="str">
            <v>Un</v>
          </cell>
          <cell r="D383">
            <v>1011240</v>
          </cell>
          <cell r="E383">
            <v>192135.6</v>
          </cell>
          <cell r="F383">
            <v>1203375.6000000001</v>
          </cell>
          <cell r="G383">
            <v>2</v>
          </cell>
        </row>
        <row r="384">
          <cell r="B384" t="str">
            <v>BREAKER TOTALIZADOR  INDUSTRIAL 3X500A  220 V. TERMOMAGNÉTICO, Icu=85KA. Ics=50%Icu.MARCA SCHNEIDER ELECTRIC (REFERENCIA EZC630N3500), SIEMENS, EATON O ABB.</v>
          </cell>
          <cell r="C384" t="str">
            <v>Un</v>
          </cell>
          <cell r="D384">
            <v>1011240</v>
          </cell>
          <cell r="E384">
            <v>192135.6</v>
          </cell>
          <cell r="F384">
            <v>1203375.6000000001</v>
          </cell>
          <cell r="G384">
            <v>2</v>
          </cell>
        </row>
        <row r="385">
          <cell r="B385" t="str">
            <v>BREAKER TOTALIZADOR  INDUSTRIAL 3X400A  220 V. TERMOMAGNÉTICO, Icu=85KA. Ics=50%Icu.MARCA SCHNEIDER ELECTRIC (REFERENCIA EZC400N3400), SIEMENS, EATON O ABB.</v>
          </cell>
          <cell r="C385" t="str">
            <v>Un</v>
          </cell>
          <cell r="D385">
            <v>471912</v>
          </cell>
          <cell r="E385">
            <v>89663.28</v>
          </cell>
          <cell r="F385">
            <v>561575.28</v>
          </cell>
          <cell r="G385">
            <v>2</v>
          </cell>
        </row>
        <row r="386">
          <cell r="B386" t="str">
            <v>BREAKER TOTALIZADOR  INDUSTRIAL 3X350A  220 V. TERMOMAGNÉTICO, Icu=85KA. Ics=50%Icu.MARCA SCHNEIDER ELECTRIC (REFERENCIA EZC400N3350), SIEMENS, EATON O ABB.</v>
          </cell>
          <cell r="C386" t="str">
            <v>Un</v>
          </cell>
          <cell r="D386">
            <v>471912</v>
          </cell>
          <cell r="E386">
            <v>89663.28</v>
          </cell>
          <cell r="F386">
            <v>561575.28</v>
          </cell>
          <cell r="G386">
            <v>2</v>
          </cell>
        </row>
        <row r="387">
          <cell r="B387" t="str">
            <v>BREAKER TOTALIZADOR  INDUSTRIAL 3X300A  220 V. TERMOMAGNÉTICO, Icu=85KA. Ics=50%Icu.MARCA SCHNEIDER ELECTRIC (REFERENCIA EZC400N3300), SIEMENS, EATON O ABB.</v>
          </cell>
          <cell r="C387" t="str">
            <v>Un</v>
          </cell>
          <cell r="D387">
            <v>471912</v>
          </cell>
          <cell r="E387">
            <v>89663.28</v>
          </cell>
          <cell r="F387">
            <v>561575.28</v>
          </cell>
          <cell r="G387">
            <v>2</v>
          </cell>
        </row>
        <row r="388">
          <cell r="B388" t="str">
            <v>BREAKER TOTALIZADOR  INDUSTRIAL 3X250A  220 V. TERMOMAGNÉTICO, Icu=50KA. Ics=50%Icu.MARCA SCHNEIDER ELECTRIC (REFERENCIA EZC250N3250), SIEMENS, EATON O ABB.</v>
          </cell>
          <cell r="C388" t="str">
            <v>Un</v>
          </cell>
          <cell r="D388">
            <v>300700.79999999999</v>
          </cell>
          <cell r="E388">
            <v>57133.152000000002</v>
          </cell>
          <cell r="F388">
            <v>357833.95199999999</v>
          </cell>
          <cell r="G388">
            <v>2</v>
          </cell>
        </row>
        <row r="389">
          <cell r="B389" t="str">
            <v>BREAKER TOTALIZADOR  INDUSTRIAL 3X225A  220 V. TERMOMAGNÉTICO, Icu=50KA. Ics=50%Icu.MARCA SCHNEIDER ELECTRIC (REFERENCIA EZC250N3225), SIEMENS, EATON O ABB.</v>
          </cell>
          <cell r="C389" t="str">
            <v>Un</v>
          </cell>
          <cell r="D389">
            <v>300700.79999999999</v>
          </cell>
          <cell r="E389">
            <v>57133.152000000002</v>
          </cell>
          <cell r="F389">
            <v>357833.95199999999</v>
          </cell>
          <cell r="G389">
            <v>2</v>
          </cell>
        </row>
        <row r="390">
          <cell r="B390" t="str">
            <v>BREAKER TOTALIZADOR  INDUSTRIAL 3X200A  220 V. TERMOMAGNÉTICO, Icu=50KA. Ics=50%Icu.MARCA SCHNEIDER ELECTRIC (REFERENCIA EZC250N3200), SIEMENS, EATON O ABB.</v>
          </cell>
          <cell r="C390" t="str">
            <v>Un</v>
          </cell>
          <cell r="D390">
            <v>300700.79999999999</v>
          </cell>
          <cell r="E390">
            <v>57133.152000000002</v>
          </cell>
          <cell r="F390">
            <v>357833.95199999999</v>
          </cell>
          <cell r="G390">
            <v>2</v>
          </cell>
        </row>
        <row r="391">
          <cell r="B391" t="str">
            <v>BREAKER TOTALIZADOR  INDUSTRIAL 3X175A  220 V. TERMOMAGNÉTICO, Icu=50KA. Ics=50%Icu.MARCA SCHNEIDER ELECTRIC (REFERENCIA EZC250N3175), SIEMENS, EATON O ABB.</v>
          </cell>
          <cell r="C391" t="str">
            <v>Un</v>
          </cell>
          <cell r="D391">
            <v>300700.79999999999</v>
          </cell>
          <cell r="E391">
            <v>57133.152000000002</v>
          </cell>
          <cell r="F391">
            <v>357833.95199999999</v>
          </cell>
          <cell r="G391">
            <v>2</v>
          </cell>
        </row>
        <row r="392">
          <cell r="B392" t="str">
            <v>BREAKER TOTALIZADOR  INDUSTRIAL 3X160A  220 V. TERMOMAGNÉTICO, Icu=50KA. Ics=50%Icu.MARCA SCHNEIDER ELECTRIC (REFERENCIA EZC250N3160), SIEMENS, EATON O ABB.</v>
          </cell>
          <cell r="C392" t="str">
            <v>Un</v>
          </cell>
          <cell r="D392">
            <v>300700.79999999999</v>
          </cell>
          <cell r="E392">
            <v>57133.152000000002</v>
          </cell>
          <cell r="F392">
            <v>357833.95199999999</v>
          </cell>
          <cell r="G392">
            <v>2</v>
          </cell>
        </row>
        <row r="393">
          <cell r="B393" t="str">
            <v>BREAKER TOTALIZADOR  INDUSTRIAL 3X150A  220 V. TERMOMAGNÉTICO, Icu=50KA. Ics=50%Icu.MARCA SCHNEIDER ELECTRIC (REFERENCIA EZC250N3150), SIEMENS, EATON O ABB.</v>
          </cell>
          <cell r="C393" t="str">
            <v>Un</v>
          </cell>
          <cell r="D393">
            <v>300700.79999999999</v>
          </cell>
          <cell r="E393">
            <v>57133.152000000002</v>
          </cell>
          <cell r="F393">
            <v>357833.95199999999</v>
          </cell>
          <cell r="G393">
            <v>2</v>
          </cell>
        </row>
        <row r="394">
          <cell r="B394" t="str">
            <v>BREAKER TOTALIZADOR  INDUSTRIAL 3X125A  220 V. TERMOMAGNÉTICO, Icu=50KA. Ics=50%Icu.MARCA SCHNEIDER ELECTRIC (REFERENCIA EZC250N3125), SIEMENS, EATON O ABB.</v>
          </cell>
          <cell r="C394" t="str">
            <v>Un</v>
          </cell>
          <cell r="D394">
            <v>266992.8</v>
          </cell>
          <cell r="E394">
            <v>50728.631999999998</v>
          </cell>
          <cell r="F394">
            <v>317721.43199999997</v>
          </cell>
          <cell r="G394">
            <v>2</v>
          </cell>
        </row>
        <row r="395">
          <cell r="B395" t="str">
            <v>BREAKER TOTALIZADOR  INDUSTRIAL 3X100A  220 V. TERMOMAGNÉTICO, Icu=25KA. Ics=50%Icu.MARCA SCHNEIDER ELECTRIC (REFERENCIA EZC100N3100), SIEMENS, EATON O ABB.</v>
          </cell>
          <cell r="C395" t="str">
            <v>Un</v>
          </cell>
          <cell r="D395">
            <v>120013.20000000001</v>
          </cell>
          <cell r="E395">
            <v>22802.508000000002</v>
          </cell>
          <cell r="F395">
            <v>142815.70800000001</v>
          </cell>
          <cell r="G395">
            <v>2</v>
          </cell>
        </row>
        <row r="396">
          <cell r="B396" t="str">
            <v>BREAKER TOTALIZADOR  INDUSTRIAL 3X80A  220 V. TERMOMAGNÉTICO, Icu=25KA. Ics=50%Icu.MARCA SCHNEIDER ELECTRIC (REFERENCIA EZC100N3080), SIEMENS, EATON O ABB.</v>
          </cell>
          <cell r="C396" t="str">
            <v>Un</v>
          </cell>
          <cell r="D396">
            <v>120013.20000000001</v>
          </cell>
          <cell r="E396">
            <v>22802.508000000002</v>
          </cell>
          <cell r="F396">
            <v>142815.70800000001</v>
          </cell>
          <cell r="G396">
            <v>2</v>
          </cell>
        </row>
        <row r="397">
          <cell r="B397" t="str">
            <v>BREAKER TOTALIZADOR  INDUSTRIAL 3X60A  220 V. TERMOMAGNÉTICO, Icu=25KA. Ics=50%Icu.MARCA SCHNEIDER ELECTRIC (REFERENCIA EZC100N3060), SIEMENS, EATON O ABB.</v>
          </cell>
          <cell r="C397" t="str">
            <v>Un</v>
          </cell>
          <cell r="D397">
            <v>118677.6</v>
          </cell>
          <cell r="E397">
            <v>22548.744000000002</v>
          </cell>
          <cell r="F397">
            <v>141226.34400000001</v>
          </cell>
          <cell r="G397">
            <v>2</v>
          </cell>
        </row>
        <row r="398">
          <cell r="B398" t="str">
            <v>BREAKER TOTALIZADOR  INDUSTRIAL 3X50A  220 V. TERMOMAGNÉTICO, Icu=25KA. Ics=50%Icu.MARCA SCHNEIDER ELECTRIC (REFERENCIA EZC100N3050), SIEMENS, EATON O ABB.</v>
          </cell>
          <cell r="C398" t="str">
            <v>Un</v>
          </cell>
          <cell r="D398">
            <v>118677.6</v>
          </cell>
          <cell r="E398">
            <v>22548.744000000002</v>
          </cell>
          <cell r="F398">
            <v>141226.34400000001</v>
          </cell>
          <cell r="G398">
            <v>2</v>
          </cell>
        </row>
        <row r="399">
          <cell r="B399" t="str">
            <v>BREAKER TOTALIZADOR  INDUSTRIAL 3X40A  220 V. TERMOMAGNÉTICO, Icu=25KA. Ics=50%Icu.MARCA SCHNEIDER ELECTRIC (REFERENCIA EZC100N3040), SIEMENS, EATON O ABB.</v>
          </cell>
          <cell r="C399" t="str">
            <v>Un</v>
          </cell>
          <cell r="D399">
            <v>118677.6</v>
          </cell>
          <cell r="E399">
            <v>22548.744000000002</v>
          </cell>
          <cell r="F399">
            <v>141226.34400000001</v>
          </cell>
          <cell r="G399">
            <v>2</v>
          </cell>
        </row>
        <row r="400">
          <cell r="B400" t="str">
            <v>BREAKER TOTALIZADOR  INDUSTRIAL 3X30A  220 V. TERMOMAGNÉTICO, Icu=25KA. Ics=50%Icu.MARCA SCHNEIDER ELECTRIC (REFERENCIA EZC100N3030), SIEMENS, EATON O ABB.</v>
          </cell>
          <cell r="C400" t="str">
            <v>Un</v>
          </cell>
          <cell r="D400">
            <v>118677.6</v>
          </cell>
          <cell r="E400">
            <v>22548.744000000002</v>
          </cell>
          <cell r="F400">
            <v>141226.34400000001</v>
          </cell>
          <cell r="G400">
            <v>2</v>
          </cell>
        </row>
        <row r="401">
          <cell r="B401" t="str">
            <v>BREAKER TOTALIZADOR  INDUSTRIAL 3X20A  220 V. TERMOMAGNÉTICO, Icu=25KA. Ics=50%Icu.MARCA SCHNEIDER ELECTRIC (REFERENCIA EZC100N3020), SIEMENS, EATON O ABB.</v>
          </cell>
          <cell r="C401" t="str">
            <v>Un</v>
          </cell>
          <cell r="D401">
            <v>118677.6</v>
          </cell>
          <cell r="E401">
            <v>22548.744000000002</v>
          </cell>
          <cell r="F401">
            <v>141226.34400000001</v>
          </cell>
          <cell r="G401">
            <v>2</v>
          </cell>
        </row>
        <row r="402">
          <cell r="B402" t="str">
            <v>BREAKER TOTALIZADOR  INDUSTRIAL 3X600A  220 V. AJUSTABLE TÈRMICA Y MAGNÈTICAMENTE (420-600A),  Icu=40KA. Ics=100%Icu.MARCA SCHNEIDER ELECTRIC (REFERENCIA LV563306), SIEMENS, EATON O ABB.</v>
          </cell>
          <cell r="C402" t="str">
            <v>Un</v>
          </cell>
          <cell r="D402">
            <v>1252602</v>
          </cell>
          <cell r="E402">
            <v>237994.38</v>
          </cell>
          <cell r="F402">
            <v>1490596.38</v>
          </cell>
          <cell r="G402">
            <v>2</v>
          </cell>
        </row>
        <row r="403">
          <cell r="B403" t="str">
            <v>BREAKER TOTALIZADOR  INDUSTRIAL 3X500A  220 V. AJUSTABLE TÈRMICA Y MAGNÈTICAMENTE (350-500A),  Icu=40KA. Ics=100%Icu.MARCA SCHNEIDER ELECTRIC (REFERENCIA LV563305), SIEMENS, EATON O ABB.</v>
          </cell>
          <cell r="C403" t="str">
            <v>Un</v>
          </cell>
          <cell r="D403">
            <v>1252602</v>
          </cell>
          <cell r="E403">
            <v>237994.38</v>
          </cell>
          <cell r="F403">
            <v>1490596.38</v>
          </cell>
          <cell r="G403">
            <v>2</v>
          </cell>
        </row>
        <row r="404">
          <cell r="B404" t="str">
            <v>BREAKER TOTALIZADOR  INDUSTRIAL 3X400A  220 V. AJUSTABLE TÈRMICA Y MAGNÈTICAMENTE (280-400A),  Icu=40KA. Ics=100%Icu.MARCA SCHNEIDER ELECTRIC (REFERENCIA LV540306), SIEMENS, EATON O ABB.</v>
          </cell>
          <cell r="C404" t="str">
            <v>Un</v>
          </cell>
          <cell r="D404">
            <v>749653.20000000007</v>
          </cell>
          <cell r="E404">
            <v>142434.10800000001</v>
          </cell>
          <cell r="F404">
            <v>892087.30800000008</v>
          </cell>
          <cell r="G404">
            <v>2</v>
          </cell>
        </row>
        <row r="405">
          <cell r="B405" t="str">
            <v>BREAKER TOTALIZADOR  INDUSTRIAL 3X320A  220 V. AJUSTABLE TÈRMICA Y MAGNÈTICAMENTE (224-350A),  Icu=40KA. Ics=100%Icu.MARCA SCHNEIDER ELECTRIC (REFERENCIA LV540305), SIEMENS, EATON O ABB.</v>
          </cell>
          <cell r="C405" t="str">
            <v>Un</v>
          </cell>
          <cell r="D405">
            <v>691713.6</v>
          </cell>
          <cell r="E405">
            <v>131425.584</v>
          </cell>
          <cell r="F405">
            <v>823139.18400000001</v>
          </cell>
          <cell r="G405">
            <v>2</v>
          </cell>
        </row>
        <row r="406">
          <cell r="B406" t="str">
            <v>BREAKER TOTALIZADOR  INDUSTRIAL 3X250A  220 V. AJUSTABLE TÈRMICA Y MAGNÈTICAMENTE (175-250A),  Icu=40KA. Ics=100%Icu.MARCA SCHNEIDER ELECTRIC (REFERENCIA LV525303), SIEMENS, EATON O ABB.</v>
          </cell>
          <cell r="C406" t="str">
            <v>Un</v>
          </cell>
          <cell r="D406">
            <v>337080</v>
          </cell>
          <cell r="E406">
            <v>64045.200000000004</v>
          </cell>
          <cell r="F406">
            <v>401125.2</v>
          </cell>
          <cell r="G406">
            <v>2</v>
          </cell>
        </row>
        <row r="407">
          <cell r="B407" t="str">
            <v>BREAKER TOTALIZADOR  INDUSTRIAL 3X200A  220 V. AJUSTABLE TÈRMICA Y MAGNÈTICAMENTE (140-200A),  Icu=40KA. Ics=100%Icu.MARCA SCHNEIDER ELECTRIC (REFERENCIA LV525302), SIEMENS, EATON O ABB.</v>
          </cell>
          <cell r="C407" t="str">
            <v>Un</v>
          </cell>
          <cell r="D407">
            <v>337080</v>
          </cell>
          <cell r="E407">
            <v>64045.200000000004</v>
          </cell>
          <cell r="F407">
            <v>401125.2</v>
          </cell>
          <cell r="G407">
            <v>2</v>
          </cell>
        </row>
        <row r="408">
          <cell r="B408" t="str">
            <v>BREAKER TOTALIZADOR  INDUSTRIAL 3X160A  220 V. AJUSTABLE TÈRMICA Y MAGNÈTICAMENTE (112-160A),  Icu=40KA. Ics=100%Icu.MARCA SCHNEIDER ELECTRIC (REFERENCIA LV516303), SIEMENS, EATON O ABB.</v>
          </cell>
          <cell r="C408" t="str">
            <v>Un</v>
          </cell>
          <cell r="D408">
            <v>337080</v>
          </cell>
          <cell r="E408">
            <v>64045.200000000004</v>
          </cell>
          <cell r="F408">
            <v>401125.2</v>
          </cell>
          <cell r="G408">
            <v>2</v>
          </cell>
        </row>
        <row r="409">
          <cell r="B409" t="str">
            <v>BREAKER TOTALIZADOR  INDUSTRIAL 3X125A  220 V. AJUSTABLE TÈRMICA Y MAGNÈTICAMENTE (87-125A),  Icu=40KA. Ics=100%Icu.MARCA SCHNEIDER ELECTRIC (REFERENCIA LV516302), SIEMENS, EATON O ABB.</v>
          </cell>
          <cell r="C409" t="str">
            <v>Un</v>
          </cell>
          <cell r="D409">
            <v>337080</v>
          </cell>
          <cell r="E409">
            <v>64045.200000000004</v>
          </cell>
          <cell r="F409">
            <v>401125.2</v>
          </cell>
          <cell r="G409">
            <v>2</v>
          </cell>
        </row>
        <row r="410">
          <cell r="B410" t="str">
            <v>BREAKER TOTALIZADOR  INDUSTRIAL 3X100A  220 V. AJUSTABLE TÈRMICA Y MAGNÈTICAMENTE (70-100A),  Icu=40KA. Ics=100%Icu.MARCA SCHNEIDER ELECTRIC (REFERENCIA LV510307), SIEMENS, EATON O ABB.</v>
          </cell>
          <cell r="C410" t="str">
            <v>Un</v>
          </cell>
          <cell r="D410">
            <v>149650.80000000002</v>
          </cell>
          <cell r="E410">
            <v>28433.652000000002</v>
          </cell>
          <cell r="F410">
            <v>178084.45200000002</v>
          </cell>
          <cell r="G410">
            <v>2</v>
          </cell>
        </row>
        <row r="411">
          <cell r="B411" t="str">
            <v>BREAKER TOTALIZADOR  INDUSTRIAL 3X80A  220 V. AJUSTABLE TÈRMICA Y MAGNÈTICAMENTE (56-80A),  Icu=40KA. Ics=100%Icu.MARCA SCHNEIDER ELECTRIC (REFERENCIA LV510306), SIEMENS, EATON O ABB.</v>
          </cell>
          <cell r="C411" t="str">
            <v>Un</v>
          </cell>
          <cell r="D411">
            <v>149650.80000000002</v>
          </cell>
          <cell r="E411">
            <v>28433.652000000002</v>
          </cell>
          <cell r="F411">
            <v>178084.45200000002</v>
          </cell>
          <cell r="G411">
            <v>2</v>
          </cell>
        </row>
        <row r="412">
          <cell r="B412" t="str">
            <v>BREAKER TOTALIZADOR  INDUSTRIAL 3X63A  220 V. AJUSTABLE TÈRMICA Y MAGNÈTICAMENTE (44-63A),  Icu=40KA. Ics=100%Icu.MARCA SCHNEIDER ELECTRIC (REFERENCIA LV510305), SIEMENS, EATON O ABB.</v>
          </cell>
          <cell r="C412" t="str">
            <v>Un</v>
          </cell>
          <cell r="D412">
            <v>149650.80000000002</v>
          </cell>
          <cell r="E412">
            <v>28433.652000000002</v>
          </cell>
          <cell r="F412">
            <v>178084.45200000002</v>
          </cell>
          <cell r="G412">
            <v>2</v>
          </cell>
        </row>
        <row r="413">
          <cell r="B413" t="str">
            <v>BREAKER TOTALIZADOR  INDUSTRIAL 3X50A  220 V. AJUSTABLE TÈRMICA Y MAGNÈTICAMENTE (22-32A),  Icu=40KA. Ics=100%Icu.MARCA SCHNEIDER ELECTRIC (REFERENCIA LV516304), SIEMENS, EATON O ABB.</v>
          </cell>
          <cell r="C413" t="str">
            <v>Un</v>
          </cell>
          <cell r="D413">
            <v>145644</v>
          </cell>
          <cell r="E413">
            <v>27672.36</v>
          </cell>
          <cell r="F413">
            <v>173316.36</v>
          </cell>
          <cell r="G413">
            <v>2</v>
          </cell>
        </row>
        <row r="414">
          <cell r="B414" t="str">
            <v>BREAKER TOTALIZADOR  INDUSTRIAL 3X40A  220 V. AJUSTABLE TÈRMICA Y MAGNÈTICAMENTE (22-32A),  Icu=40KA. Ics=100%Icu.MARCA SCHNEIDER ELECTRIC (REFERENCIA LV516303), SIEMENS, EATON O ABB.</v>
          </cell>
          <cell r="C414" t="str">
            <v>Un</v>
          </cell>
          <cell r="D414">
            <v>145644</v>
          </cell>
          <cell r="E414">
            <v>27672.36</v>
          </cell>
          <cell r="F414">
            <v>173316.36</v>
          </cell>
          <cell r="G414">
            <v>2</v>
          </cell>
        </row>
        <row r="415">
          <cell r="B415" t="str">
            <v>BREAKER TOTALIZADOR  INDUSTRIAL 3X32A  220 V. AJUSTABLE TÈRMICA Y MAGNÈTICAMENTE (22-32A),  Icu=40KA. Ics=100%Icu.MARCA SCHNEIDER ELECTRIC (REFERENCIA LV516302), SIEMENS, EATON O ABB.</v>
          </cell>
          <cell r="C415" t="str">
            <v>Un</v>
          </cell>
          <cell r="D415">
            <v>145644</v>
          </cell>
          <cell r="E415">
            <v>27672.36</v>
          </cell>
          <cell r="F415">
            <v>173316.36</v>
          </cell>
          <cell r="G415">
            <v>2</v>
          </cell>
        </row>
        <row r="416">
          <cell r="B416" t="str">
            <v>BREAKER TOTALIZADOR  INDUSTRIAL 3X25A  220 V. AJUSTABLE TÈRMICA Y MAGNÈTICAMENTE (18-25A),  Icu=40KA. Ics=100%Icu.MARCA SCHNEIDER ELECTRIC (REFERENCIA LV510301), SIEMENS, EATON O ABB.</v>
          </cell>
          <cell r="C416" t="str">
            <v>Un</v>
          </cell>
          <cell r="D416">
            <v>145644</v>
          </cell>
          <cell r="E416">
            <v>27672.36</v>
          </cell>
          <cell r="F416">
            <v>173316.36</v>
          </cell>
          <cell r="G416">
            <v>2</v>
          </cell>
        </row>
        <row r="417">
          <cell r="B417" t="str">
            <v>Contactor tripolar Automático 220V, 65A, AC3 (Contactos Aux: 1NA+1NC). MARCA SCHNEIDER ELECTRIC (REFERENCIA LC1E65), SIEMENS, EATON O ABB.</v>
          </cell>
          <cell r="C417" t="str">
            <v>Un</v>
          </cell>
          <cell r="D417">
            <v>316982.40000000002</v>
          </cell>
          <cell r="E417">
            <v>60226.656000000003</v>
          </cell>
          <cell r="F417">
            <v>377209.05600000004</v>
          </cell>
          <cell r="G417">
            <v>2</v>
          </cell>
        </row>
        <row r="418">
          <cell r="B418" t="str">
            <v>Contactor tripolar Automático 220V, 18A, AC3 (Contactos Aux: 1NA). MARCA SCHNEIDER ELECTRIC (REFERENCIA LC1E1810), SIEMENS, EATON O ABB.</v>
          </cell>
          <cell r="C418" t="str">
            <v>Un</v>
          </cell>
          <cell r="D418">
            <v>58172.800000000003</v>
          </cell>
          <cell r="E418">
            <v>11052.832</v>
          </cell>
          <cell r="F418">
            <v>69225.631999999998</v>
          </cell>
          <cell r="G418">
            <v>1.5</v>
          </cell>
        </row>
        <row r="419">
          <cell r="B419" t="str">
            <v>Contactor tripolar Automático 220V, 25A, AC1 (Contactos Aux: 1NA+1NC). MARCA SCHNEIDER ELECTRIC (REFERENCIA LC1D09B7), SIEMENS, EATON O ABB.</v>
          </cell>
          <cell r="C419" t="str">
            <v>Un</v>
          </cell>
          <cell r="D419">
            <v>312500</v>
          </cell>
          <cell r="E419">
            <v>59375</v>
          </cell>
          <cell r="F419">
            <v>371875</v>
          </cell>
          <cell r="G419">
            <v>1.5</v>
          </cell>
        </row>
        <row r="420">
          <cell r="B420" t="str">
            <v>Temporizador eléctrónico programable y multifunción para montaje en riel, Rango: Multiescala 0,1seg a 10 días, ON fijo OFF fijo, 1 contacto conmutado, 12-240VAC/DC</v>
          </cell>
          <cell r="C420" t="str">
            <v>un</v>
          </cell>
          <cell r="D420">
            <v>266526.40000000002</v>
          </cell>
          <cell r="E420">
            <v>50640.016000000003</v>
          </cell>
          <cell r="F420">
            <v>317166.41600000003</v>
          </cell>
          <cell r="G420">
            <v>0.5</v>
          </cell>
        </row>
        <row r="421">
          <cell r="B421" t="str">
            <v>Rele de estado solido monopolar 25A</v>
          </cell>
          <cell r="C421">
            <v>0</v>
          </cell>
          <cell r="D421">
            <v>159000</v>
          </cell>
          <cell r="E421">
            <v>30210</v>
          </cell>
          <cell r="F421">
            <v>189210</v>
          </cell>
          <cell r="G421">
            <v>0</v>
          </cell>
        </row>
        <row r="422">
          <cell r="B422" t="str">
            <v>Pulsador tipo superficie plana, diametro 22mm, IP65, 10A, contacto NA.</v>
          </cell>
          <cell r="C422" t="str">
            <v>UN</v>
          </cell>
          <cell r="D422">
            <v>18585.050998800001</v>
          </cell>
          <cell r="E422">
            <v>3531.1596897720001</v>
          </cell>
          <cell r="F422">
            <v>22116.210688572002</v>
          </cell>
          <cell r="G422">
            <v>0.15</v>
          </cell>
        </row>
        <row r="423">
          <cell r="B423" t="str">
            <v xml:space="preserve">BREAKER MONOPOLAR ENCHUFABLE. TACO SIEMENS Q115. 1x15 </v>
          </cell>
          <cell r="C423" t="str">
            <v>UN</v>
          </cell>
          <cell r="D423">
            <v>8803.3000000000011</v>
          </cell>
          <cell r="E423">
            <v>1672.6270000000002</v>
          </cell>
          <cell r="F423">
            <v>10475.927000000001</v>
          </cell>
          <cell r="G423">
            <v>0.3</v>
          </cell>
        </row>
        <row r="424">
          <cell r="B424" t="str">
            <v xml:space="preserve">BREAKER MONOPOLAR ENCHUFABLE.TACO SIEMENS Q120 1x20 </v>
          </cell>
          <cell r="C424" t="str">
            <v>UN</v>
          </cell>
          <cell r="D424">
            <v>12003.3</v>
          </cell>
          <cell r="E424">
            <v>2280.627</v>
          </cell>
          <cell r="F424">
            <v>14283.927</v>
          </cell>
          <cell r="G424">
            <v>0.3</v>
          </cell>
        </row>
        <row r="425">
          <cell r="B425" t="str">
            <v xml:space="preserve">BREAKER MONOPOLAR.TACO SIEMENS Q130 1x30 </v>
          </cell>
          <cell r="C425" t="str">
            <v>UN</v>
          </cell>
          <cell r="D425">
            <v>8803.3000000000011</v>
          </cell>
          <cell r="E425">
            <v>1672.6270000000002</v>
          </cell>
          <cell r="F425">
            <v>10475.927000000001</v>
          </cell>
          <cell r="G425">
            <v>0.3</v>
          </cell>
        </row>
        <row r="426">
          <cell r="B426" t="str">
            <v xml:space="preserve">BREAKER MONOPOLAR ENCHUFABLE.TACO SIEMENS Q140 1x40 </v>
          </cell>
          <cell r="C426" t="str">
            <v>UN</v>
          </cell>
          <cell r="D426">
            <v>10843.800000000001</v>
          </cell>
          <cell r="E426">
            <v>2060.3220000000001</v>
          </cell>
          <cell r="F426">
            <v>12904.122000000001</v>
          </cell>
          <cell r="G426">
            <v>0.3</v>
          </cell>
        </row>
        <row r="427">
          <cell r="B427" t="str">
            <v xml:space="preserve">BREAKER MONOPOLAR ENCHUFABLE.TACO SIEMENS Q150 1x50 </v>
          </cell>
          <cell r="C427" t="str">
            <v>UN</v>
          </cell>
          <cell r="D427">
            <v>10843.800000000001</v>
          </cell>
          <cell r="E427">
            <v>2060.3220000000001</v>
          </cell>
          <cell r="F427">
            <v>12904.122000000001</v>
          </cell>
          <cell r="G427">
            <v>0.3</v>
          </cell>
        </row>
        <row r="428">
          <cell r="B428" t="str">
            <v xml:space="preserve">BREAKER MONOPOLAR ENCHUFABLE.TACO SIEMENS Q160 1x60 </v>
          </cell>
          <cell r="C428" t="str">
            <v>UN</v>
          </cell>
          <cell r="D428">
            <v>21412</v>
          </cell>
          <cell r="E428">
            <v>4068.28</v>
          </cell>
          <cell r="F428">
            <v>25480.28</v>
          </cell>
          <cell r="G428">
            <v>0.3</v>
          </cell>
        </row>
        <row r="429">
          <cell r="B429" t="str">
            <v xml:space="preserve">BREAKER MONOPOLAR ENCHUFABLE.TACO SIEMENS Q170 1x70 </v>
          </cell>
          <cell r="C429" t="str">
            <v>UN</v>
          </cell>
          <cell r="D429">
            <v>21412</v>
          </cell>
          <cell r="E429">
            <v>4068.28</v>
          </cell>
          <cell r="F429">
            <v>25480.28</v>
          </cell>
          <cell r="G429">
            <v>0.3</v>
          </cell>
        </row>
        <row r="430">
          <cell r="B430" t="str">
            <v>BREAKER BIPOLAR ENCHUFABLE.TACO SIEMENS Q2100 2x100</v>
          </cell>
          <cell r="C430" t="str">
            <v>UN</v>
          </cell>
          <cell r="D430">
            <v>45474</v>
          </cell>
          <cell r="E430">
            <v>8640.06</v>
          </cell>
          <cell r="F430">
            <v>54114.06</v>
          </cell>
          <cell r="G430">
            <v>0.6</v>
          </cell>
        </row>
        <row r="431">
          <cell r="B431" t="str">
            <v xml:space="preserve">BREAKER BIPOLAR ENCHUFABLE.TACO SIEMENS Q215 2x15 </v>
          </cell>
          <cell r="C431" t="str">
            <v>UN</v>
          </cell>
          <cell r="D431">
            <v>26500</v>
          </cell>
          <cell r="E431">
            <v>5035</v>
          </cell>
          <cell r="F431">
            <v>31535</v>
          </cell>
          <cell r="G431">
            <v>0.6</v>
          </cell>
        </row>
        <row r="432">
          <cell r="B432" t="str">
            <v xml:space="preserve">BREAKER BIPOLAR ENCHUFABLE.TACO SIEMENS Q220 2x20 </v>
          </cell>
          <cell r="C432" t="str">
            <v>UN</v>
          </cell>
          <cell r="D432">
            <v>26500</v>
          </cell>
          <cell r="E432">
            <v>5035</v>
          </cell>
          <cell r="F432">
            <v>31535</v>
          </cell>
          <cell r="G432">
            <v>0.6</v>
          </cell>
        </row>
        <row r="433">
          <cell r="B433" t="str">
            <v>BREAKER BIPOLAR ENCHUFABLE.TACO SIEMENS Q230 2x30</v>
          </cell>
          <cell r="C433" t="str">
            <v>UN</v>
          </cell>
          <cell r="D433">
            <v>23500</v>
          </cell>
          <cell r="E433">
            <v>4465</v>
          </cell>
          <cell r="F433">
            <v>27965</v>
          </cell>
          <cell r="G433">
            <v>0.6</v>
          </cell>
        </row>
        <row r="434">
          <cell r="B434" t="str">
            <v>BREAKER BIPOLAR ENCHUFABLE.TACO SIEMENS Q240 2x40</v>
          </cell>
          <cell r="C434" t="str">
            <v>UN</v>
          </cell>
          <cell r="D434">
            <v>31800</v>
          </cell>
          <cell r="E434">
            <v>6042</v>
          </cell>
          <cell r="F434">
            <v>37842</v>
          </cell>
          <cell r="G434">
            <v>0.6</v>
          </cell>
        </row>
        <row r="435">
          <cell r="B435" t="str">
            <v>BREAKER BIPOLAR ENCHUFABLE.TACO SIEMENS Q250 2x50</v>
          </cell>
          <cell r="C435" t="str">
            <v>UN</v>
          </cell>
          <cell r="D435">
            <v>31800</v>
          </cell>
          <cell r="E435">
            <v>6042</v>
          </cell>
          <cell r="F435">
            <v>37842</v>
          </cell>
          <cell r="G435">
            <v>0.6</v>
          </cell>
        </row>
        <row r="436">
          <cell r="B436" t="str">
            <v>BREAKER BIPOLAR ENCHUFABLE.TACO SIEMENS Q260 2x60</v>
          </cell>
          <cell r="C436" t="str">
            <v>UN</v>
          </cell>
          <cell r="D436">
            <v>40280</v>
          </cell>
          <cell r="E436">
            <v>7653.2</v>
          </cell>
          <cell r="F436">
            <v>47933.2</v>
          </cell>
          <cell r="G436">
            <v>0.6</v>
          </cell>
        </row>
        <row r="437">
          <cell r="B437" t="str">
            <v xml:space="preserve">BREAKER BIPOLAR ENCHUFABLE.TACO SIEMENS Q270 2x70 </v>
          </cell>
          <cell r="C437" t="str">
            <v>UN</v>
          </cell>
          <cell r="D437">
            <v>40280</v>
          </cell>
          <cell r="E437">
            <v>7653.2</v>
          </cell>
          <cell r="F437">
            <v>47933.2</v>
          </cell>
          <cell r="G437">
            <v>0.6</v>
          </cell>
        </row>
        <row r="438">
          <cell r="B438" t="str">
            <v>BREAKER BIPOLAR ENCHUFABLE.TACO SIEMENS Q280 2x80</v>
          </cell>
          <cell r="C438" t="str">
            <v>UN</v>
          </cell>
          <cell r="D438">
            <v>45474</v>
          </cell>
          <cell r="E438">
            <v>8640.06</v>
          </cell>
          <cell r="F438">
            <v>54114.06</v>
          </cell>
          <cell r="G438">
            <v>0.6</v>
          </cell>
        </row>
        <row r="439">
          <cell r="B439" t="str">
            <v xml:space="preserve">BREAKER TRIPOLAR ENCHUFABLE.TACO SIEMENS Q3100 3x100 </v>
          </cell>
          <cell r="C439" t="str">
            <v>UN</v>
          </cell>
          <cell r="D439">
            <v>73140</v>
          </cell>
          <cell r="E439">
            <v>13896.6</v>
          </cell>
          <cell r="F439">
            <v>87036.6</v>
          </cell>
          <cell r="G439">
            <v>0.9</v>
          </cell>
        </row>
        <row r="440">
          <cell r="B440" t="str">
            <v xml:space="preserve">BREAKER TRIPOLAR ENCHUFABLE.TACO SIEMENS Q315 3x15 </v>
          </cell>
          <cell r="C440" t="str">
            <v>UN</v>
          </cell>
          <cell r="D440">
            <v>61268</v>
          </cell>
          <cell r="E440">
            <v>11640.92</v>
          </cell>
          <cell r="F440">
            <v>72908.92</v>
          </cell>
          <cell r="G440">
            <v>0.9</v>
          </cell>
        </row>
        <row r="441">
          <cell r="B441" t="str">
            <v xml:space="preserve">BREAKER TRIPOLAR ENCHUFABLE.TACO SIEMENS Q320 3x20 </v>
          </cell>
          <cell r="C441" t="str">
            <v>UN</v>
          </cell>
          <cell r="D441">
            <v>61268</v>
          </cell>
          <cell r="E441">
            <v>11640.92</v>
          </cell>
          <cell r="F441">
            <v>72908.92</v>
          </cell>
          <cell r="G441">
            <v>0.9</v>
          </cell>
        </row>
        <row r="442">
          <cell r="B442" t="str">
            <v xml:space="preserve">BREAKER TRIPOLAR ENCHUFABLE.TACO SIEMENS Q330 3x30 </v>
          </cell>
          <cell r="C442" t="str">
            <v>UN</v>
          </cell>
          <cell r="D442">
            <v>45268</v>
          </cell>
          <cell r="E442">
            <v>8600.92</v>
          </cell>
          <cell r="F442">
            <v>53868.92</v>
          </cell>
          <cell r="G442">
            <v>0.9</v>
          </cell>
        </row>
        <row r="443">
          <cell r="B443" t="str">
            <v xml:space="preserve">BREAKER TRIPOLAR ENCHUFABLE.TACO SIEMENS Q340 3x40 </v>
          </cell>
          <cell r="C443" t="str">
            <v>UN</v>
          </cell>
          <cell r="D443">
            <v>51268</v>
          </cell>
          <cell r="E443">
            <v>9740.92</v>
          </cell>
          <cell r="F443">
            <v>61008.92</v>
          </cell>
          <cell r="G443">
            <v>0.9</v>
          </cell>
        </row>
        <row r="444">
          <cell r="B444" t="str">
            <v>BREAKER TRIPOLAR ENCHUFABLE.TACO SIEMENS Q350 3x50</v>
          </cell>
          <cell r="C444" t="str">
            <v>UN</v>
          </cell>
          <cell r="D444">
            <v>40800</v>
          </cell>
          <cell r="E444">
            <v>7752</v>
          </cell>
          <cell r="F444">
            <v>48552</v>
          </cell>
          <cell r="G444">
            <v>0.9</v>
          </cell>
        </row>
        <row r="445">
          <cell r="B445" t="str">
            <v>BREAKER TRIPOLAR ENCHUFABLE.TACO SIEMENS Q360 3x60</v>
          </cell>
          <cell r="C445" t="str">
            <v>UN</v>
          </cell>
          <cell r="D445">
            <v>70808</v>
          </cell>
          <cell r="E445">
            <v>13453.52</v>
          </cell>
          <cell r="F445">
            <v>84261.52</v>
          </cell>
          <cell r="G445">
            <v>0.9</v>
          </cell>
        </row>
        <row r="446">
          <cell r="B446" t="str">
            <v>BREAKER TRIPOLAR ENCHUFABLE.TACO SIEMENS Q370 3x70</v>
          </cell>
          <cell r="C446" t="str">
            <v>UN</v>
          </cell>
          <cell r="D446">
            <v>70808</v>
          </cell>
          <cell r="E446">
            <v>13453.52</v>
          </cell>
          <cell r="F446">
            <v>84261.52</v>
          </cell>
          <cell r="G446">
            <v>0.9</v>
          </cell>
        </row>
        <row r="447">
          <cell r="B447" t="str">
            <v>BREAKERS CINTAS DE MARCACION Y ANILLOS DE MARCACION</v>
          </cell>
          <cell r="C447" t="str">
            <v>UN</v>
          </cell>
          <cell r="D447">
            <v>1272</v>
          </cell>
          <cell r="E447">
            <v>241.68</v>
          </cell>
          <cell r="F447">
            <v>1513.68</v>
          </cell>
          <cell r="G447">
            <v>0.1</v>
          </cell>
        </row>
        <row r="448">
          <cell r="B448" t="str">
            <v>TUBERÍA MÉTALICA Y ACCESORIOS</v>
          </cell>
          <cell r="C448">
            <v>0</v>
          </cell>
          <cell r="D448">
            <v>0</v>
          </cell>
          <cell r="E448">
            <v>0</v>
          </cell>
          <cell r="F448">
            <v>0</v>
          </cell>
          <cell r="G448">
            <v>0</v>
          </cell>
        </row>
        <row r="449">
          <cell r="B449" t="str">
            <v>Elementos de fijación tubería EMT 3/4", 1".</v>
          </cell>
          <cell r="C449">
            <v>0</v>
          </cell>
          <cell r="D449">
            <v>1060</v>
          </cell>
          <cell r="E449">
            <v>201.4</v>
          </cell>
          <cell r="F449">
            <v>1261.4000000000001</v>
          </cell>
          <cell r="G449">
            <v>0</v>
          </cell>
        </row>
        <row r="450">
          <cell r="B450" t="str">
            <v>Grapa doble ala galvanizada en caliente 1/2''</v>
          </cell>
          <cell r="C450" t="str">
            <v>UN</v>
          </cell>
          <cell r="D450">
            <v>150</v>
          </cell>
          <cell r="E450">
            <v>28.5</v>
          </cell>
          <cell r="F450">
            <v>178.5</v>
          </cell>
          <cell r="G450">
            <v>0.1</v>
          </cell>
        </row>
        <row r="451">
          <cell r="B451" t="str">
            <v>Grapa doble ala galvanizada en caliente 3/4''</v>
          </cell>
          <cell r="C451" t="str">
            <v>UN</v>
          </cell>
          <cell r="D451">
            <v>200</v>
          </cell>
          <cell r="E451">
            <v>38</v>
          </cell>
          <cell r="F451">
            <v>238</v>
          </cell>
          <cell r="G451">
            <v>0.13</v>
          </cell>
        </row>
        <row r="452">
          <cell r="B452" t="str">
            <v>Grapa doble ala galvanizada en caliente 1''</v>
          </cell>
          <cell r="C452" t="str">
            <v>UN</v>
          </cell>
          <cell r="D452">
            <v>250</v>
          </cell>
          <cell r="E452">
            <v>47.5</v>
          </cell>
          <cell r="F452">
            <v>297.5</v>
          </cell>
          <cell r="G452">
            <v>0.15</v>
          </cell>
        </row>
        <row r="453">
          <cell r="B453" t="str">
            <v>Grapa doble ala galvanizada en caliente 1 1/2''</v>
          </cell>
          <cell r="C453" t="str">
            <v>UN</v>
          </cell>
          <cell r="D453">
            <v>550</v>
          </cell>
          <cell r="E453">
            <v>104.5</v>
          </cell>
          <cell r="F453">
            <v>654.5</v>
          </cell>
          <cell r="G453">
            <v>0.17</v>
          </cell>
        </row>
        <row r="454">
          <cell r="B454" t="str">
            <v>Grapa doble ala galvanizada en caliente 2''</v>
          </cell>
          <cell r="C454" t="str">
            <v>UN</v>
          </cell>
          <cell r="D454">
            <v>950</v>
          </cell>
          <cell r="E454">
            <v>180.5</v>
          </cell>
          <cell r="F454">
            <v>1130.5</v>
          </cell>
          <cell r="G454">
            <v>0</v>
          </cell>
        </row>
        <row r="455">
          <cell r="B455" t="str">
            <v>Grapa doble ala galvanizada en caliente 3''</v>
          </cell>
          <cell r="C455" t="str">
            <v>UN</v>
          </cell>
          <cell r="D455">
            <v>2390</v>
          </cell>
          <cell r="E455">
            <v>454.1</v>
          </cell>
          <cell r="F455">
            <v>2844.1</v>
          </cell>
          <cell r="G455">
            <v>0</v>
          </cell>
        </row>
        <row r="456">
          <cell r="B456" t="str">
            <v>Chazos Plasticos de 1/4''</v>
          </cell>
          <cell r="C456" t="str">
            <v>UN</v>
          </cell>
          <cell r="D456">
            <v>91.379310344827601</v>
          </cell>
          <cell r="E456">
            <v>17.362068965517246</v>
          </cell>
          <cell r="F456">
            <v>108.74137931034485</v>
          </cell>
          <cell r="G456">
            <v>0.03</v>
          </cell>
        </row>
        <row r="457">
          <cell r="B457" t="str">
            <v>Tornillo de Ensable 1/4''x2''</v>
          </cell>
          <cell r="C457" t="str">
            <v>UN</v>
          </cell>
          <cell r="D457">
            <v>91.379310344827601</v>
          </cell>
          <cell r="E457">
            <v>17.362068965517246</v>
          </cell>
          <cell r="F457">
            <v>108.74137931034485</v>
          </cell>
          <cell r="G457">
            <v>0.03</v>
          </cell>
        </row>
        <row r="458">
          <cell r="B458" t="str">
            <v>Tubería EMT 1/2"</v>
          </cell>
          <cell r="C458" t="str">
            <v>ML</v>
          </cell>
          <cell r="D458">
            <v>9500</v>
          </cell>
          <cell r="E458">
            <v>1805</v>
          </cell>
          <cell r="F458">
            <v>11305</v>
          </cell>
          <cell r="G458">
            <v>0.38999999999999996</v>
          </cell>
        </row>
        <row r="459">
          <cell r="B459" t="str">
            <v>Tubería EMT 3/4"</v>
          </cell>
          <cell r="C459" t="str">
            <v>ML</v>
          </cell>
          <cell r="D459">
            <v>14200</v>
          </cell>
          <cell r="E459">
            <v>2698</v>
          </cell>
          <cell r="F459">
            <v>16898</v>
          </cell>
          <cell r="G459">
            <v>0.66999999999999993</v>
          </cell>
        </row>
        <row r="460">
          <cell r="B460" t="str">
            <v>Tubería EMT 1''</v>
          </cell>
          <cell r="C460" t="str">
            <v>ML</v>
          </cell>
          <cell r="D460">
            <v>20300</v>
          </cell>
          <cell r="E460">
            <v>3857</v>
          </cell>
          <cell r="F460">
            <v>24157</v>
          </cell>
          <cell r="G460">
            <v>0.9900000000000001</v>
          </cell>
        </row>
        <row r="461">
          <cell r="B461" t="str">
            <v>Tubería EMT 1 1/2''</v>
          </cell>
          <cell r="C461" t="str">
            <v>ML</v>
          </cell>
          <cell r="D461">
            <v>35500</v>
          </cell>
          <cell r="E461">
            <v>6745</v>
          </cell>
          <cell r="F461">
            <v>42245</v>
          </cell>
          <cell r="G461">
            <v>1.31</v>
          </cell>
        </row>
        <row r="462">
          <cell r="B462" t="str">
            <v>Tubería EMT 2''</v>
          </cell>
          <cell r="C462" t="str">
            <v>ML</v>
          </cell>
          <cell r="D462">
            <v>44400</v>
          </cell>
          <cell r="E462">
            <v>8436</v>
          </cell>
          <cell r="F462">
            <v>52836</v>
          </cell>
          <cell r="G462">
            <v>2.8</v>
          </cell>
        </row>
        <row r="463">
          <cell r="B463" t="str">
            <v>Tubería EMT 3''</v>
          </cell>
          <cell r="C463" t="str">
            <v>Ml</v>
          </cell>
          <cell r="D463">
            <v>86300</v>
          </cell>
          <cell r="E463">
            <v>16397</v>
          </cell>
          <cell r="F463">
            <v>102697</v>
          </cell>
          <cell r="G463">
            <v>1.7</v>
          </cell>
        </row>
        <row r="464">
          <cell r="B464" t="str">
            <v>TUBO GALVANIZADO 1.1/2 EMT</v>
          </cell>
          <cell r="C464">
            <v>0</v>
          </cell>
          <cell r="D464">
            <v>41564.720000000001</v>
          </cell>
          <cell r="E464">
            <v>7897.2968000000001</v>
          </cell>
          <cell r="F464">
            <v>49462.016799999998</v>
          </cell>
          <cell r="G464">
            <v>0</v>
          </cell>
        </row>
        <row r="465">
          <cell r="B465" t="str">
            <v>TUBO GALVANIZADO 1.1/4 C/U</v>
          </cell>
          <cell r="C465">
            <v>0</v>
          </cell>
          <cell r="D465">
            <v>62374.640000000007</v>
          </cell>
          <cell r="E465">
            <v>11851.181600000002</v>
          </cell>
          <cell r="F465">
            <v>74225.82160000001</v>
          </cell>
          <cell r="G465">
            <v>0</v>
          </cell>
        </row>
        <row r="466">
          <cell r="B466" t="str">
            <v>TUBO GALVANIZADO 1.1/4 EMT</v>
          </cell>
          <cell r="C466">
            <v>0</v>
          </cell>
          <cell r="D466">
            <v>7631.2933333333331</v>
          </cell>
          <cell r="E466">
            <v>1449.9457333333332</v>
          </cell>
          <cell r="F466">
            <v>9081.239066666667</v>
          </cell>
          <cell r="G466">
            <v>0</v>
          </cell>
        </row>
        <row r="467">
          <cell r="B467" t="str">
            <v>TUBO GALVANIZADO 1/2 C/U</v>
          </cell>
          <cell r="C467">
            <v>0</v>
          </cell>
          <cell r="D467">
            <v>26901.74</v>
          </cell>
          <cell r="E467">
            <v>5111.3306000000002</v>
          </cell>
          <cell r="F467">
            <v>32013.070600000003</v>
          </cell>
          <cell r="G467">
            <v>0</v>
          </cell>
        </row>
        <row r="468">
          <cell r="B468" t="str">
            <v>TUBO GALVANIZADO 1/2 EMT</v>
          </cell>
          <cell r="C468">
            <v>0</v>
          </cell>
          <cell r="D468">
            <v>10066.82</v>
          </cell>
          <cell r="E468">
            <v>1912.6958</v>
          </cell>
          <cell r="F468">
            <v>11979.515799999999</v>
          </cell>
          <cell r="G468">
            <v>0</v>
          </cell>
        </row>
        <row r="469">
          <cell r="B469" t="str">
            <v>TUBO GALVANIZADO 2 C/U</v>
          </cell>
          <cell r="C469">
            <v>0</v>
          </cell>
          <cell r="D469">
            <v>96457.88</v>
          </cell>
          <cell r="E469">
            <v>18326.997200000002</v>
          </cell>
          <cell r="F469">
            <v>114784.8772</v>
          </cell>
          <cell r="G469">
            <v>0</v>
          </cell>
        </row>
        <row r="470">
          <cell r="B470" t="str">
            <v>TUBO GALVANIZADO 1 1/2 EMT</v>
          </cell>
          <cell r="C470">
            <v>0</v>
          </cell>
          <cell r="D470">
            <v>9381.6091954022995</v>
          </cell>
          <cell r="E470">
            <v>1782.505747126437</v>
          </cell>
          <cell r="F470">
            <v>11164.114942528737</v>
          </cell>
          <cell r="G470">
            <v>0</v>
          </cell>
        </row>
        <row r="471">
          <cell r="B471" t="str">
            <v>TUBO GALVANIZADO 2 EMT</v>
          </cell>
          <cell r="C471">
            <v>0</v>
          </cell>
          <cell r="D471">
            <v>11696.551724137933</v>
          </cell>
          <cell r="E471">
            <v>2222.3448275862074</v>
          </cell>
          <cell r="F471">
            <v>13918.896551724141</v>
          </cell>
          <cell r="G471">
            <v>0</v>
          </cell>
        </row>
        <row r="472">
          <cell r="B472" t="str">
            <v>TUBO GALVANIZADO 2 1/2 EMT</v>
          </cell>
          <cell r="C472">
            <v>0</v>
          </cell>
          <cell r="D472">
            <v>22386.214200000002</v>
          </cell>
          <cell r="E472">
            <v>4253.3806980000008</v>
          </cell>
          <cell r="F472">
            <v>26639.594898000003</v>
          </cell>
          <cell r="G472">
            <v>0</v>
          </cell>
        </row>
        <row r="473">
          <cell r="B473" t="str">
            <v>TUBO GALVANIZADO 3 C/U</v>
          </cell>
          <cell r="C473">
            <v>0</v>
          </cell>
          <cell r="D473">
            <v>227002.18000000002</v>
          </cell>
          <cell r="E473">
            <v>43130.414200000007</v>
          </cell>
          <cell r="F473">
            <v>270132.59420000005</v>
          </cell>
          <cell r="G473">
            <v>0</v>
          </cell>
        </row>
        <row r="474">
          <cell r="B474" t="str">
            <v>TUBO GALVANIZADO 3 EMT</v>
          </cell>
          <cell r="C474">
            <v>0</v>
          </cell>
          <cell r="D474">
            <v>104796.90000000001</v>
          </cell>
          <cell r="E474">
            <v>19911.411000000004</v>
          </cell>
          <cell r="F474">
            <v>124708.31100000002</v>
          </cell>
          <cell r="G474">
            <v>0</v>
          </cell>
        </row>
        <row r="475">
          <cell r="B475" t="str">
            <v>TUBO GALVANIZADO 3/4 C/U</v>
          </cell>
          <cell r="C475">
            <v>0</v>
          </cell>
          <cell r="D475">
            <v>33399.54</v>
          </cell>
          <cell r="E475">
            <v>6345.9126000000006</v>
          </cell>
          <cell r="F475">
            <v>39745.452600000004</v>
          </cell>
          <cell r="G475">
            <v>0</v>
          </cell>
        </row>
        <row r="476">
          <cell r="B476" t="str">
            <v>TUBO GALVANIZADO 3/4 EMT</v>
          </cell>
          <cell r="C476">
            <v>0</v>
          </cell>
          <cell r="D476">
            <v>16437.420000000002</v>
          </cell>
          <cell r="E476">
            <v>3123.1098000000002</v>
          </cell>
          <cell r="F476">
            <v>19560.529800000004</v>
          </cell>
          <cell r="G476">
            <v>0</v>
          </cell>
        </row>
        <row r="477">
          <cell r="B477" t="str">
            <v>TUBO GALVANIZADO 4 C/U</v>
          </cell>
          <cell r="C477">
            <v>0</v>
          </cell>
          <cell r="D477">
            <v>298145.14</v>
          </cell>
          <cell r="E477">
            <v>56647.5766</v>
          </cell>
          <cell r="F477">
            <v>354792.71660000004</v>
          </cell>
          <cell r="G477">
            <v>0</v>
          </cell>
        </row>
        <row r="478">
          <cell r="B478" t="str">
            <v>TUBO GALVANIZADO 3/4 C/U</v>
          </cell>
          <cell r="C478">
            <v>0</v>
          </cell>
          <cell r="D478">
            <v>6643.02</v>
          </cell>
          <cell r="E478">
            <v>1262.1738</v>
          </cell>
          <cell r="F478">
            <v>7905.1938000000009</v>
          </cell>
          <cell r="G478">
            <v>0</v>
          </cell>
        </row>
        <row r="479">
          <cell r="B479" t="str">
            <v>TUBO GALVANIZADO 1 C/U</v>
          </cell>
          <cell r="C479">
            <v>0</v>
          </cell>
          <cell r="D479">
            <v>11358.960000000001</v>
          </cell>
          <cell r="E479">
            <v>2158.2024000000001</v>
          </cell>
          <cell r="F479">
            <v>13517.162400000001</v>
          </cell>
          <cell r="G479">
            <v>0</v>
          </cell>
        </row>
        <row r="480">
          <cell r="B480" t="str">
            <v>TUBO GALVANIZADO 1 EMT</v>
          </cell>
          <cell r="C480">
            <v>0</v>
          </cell>
          <cell r="D480">
            <v>24123.48</v>
          </cell>
          <cell r="E480">
            <v>4583.4611999999997</v>
          </cell>
          <cell r="F480">
            <v>28706.941200000001</v>
          </cell>
          <cell r="G480">
            <v>0</v>
          </cell>
        </row>
        <row r="481">
          <cell r="B481" t="str">
            <v>TUBO GALVANIZADO 1.1/2 C/U</v>
          </cell>
          <cell r="C481">
            <v>0</v>
          </cell>
          <cell r="D481">
            <v>25505.72</v>
          </cell>
          <cell r="E481">
            <v>4846.0868</v>
          </cell>
          <cell r="F481">
            <v>30351.806800000002</v>
          </cell>
          <cell r="G481">
            <v>0.15</v>
          </cell>
        </row>
        <row r="482">
          <cell r="B482" t="str">
            <v>Unión EMT 1/2''</v>
          </cell>
          <cell r="C482" t="str">
            <v>UN</v>
          </cell>
          <cell r="D482">
            <v>993.96551724137896</v>
          </cell>
          <cell r="E482">
            <v>188.85344827586201</v>
          </cell>
          <cell r="F482">
            <v>1182.8189655172409</v>
          </cell>
          <cell r="G482">
            <v>0.1</v>
          </cell>
        </row>
        <row r="483">
          <cell r="B483" t="str">
            <v>Unión EMT 3/4''</v>
          </cell>
          <cell r="C483" t="str">
            <v>UN</v>
          </cell>
          <cell r="D483">
            <v>1213.7931034482699</v>
          </cell>
          <cell r="E483">
            <v>230.62068965517128</v>
          </cell>
          <cell r="F483">
            <v>1444.4137931034411</v>
          </cell>
          <cell r="G483">
            <v>0.125</v>
          </cell>
        </row>
        <row r="484">
          <cell r="B484" t="str">
            <v>Unión EMT 1''</v>
          </cell>
          <cell r="C484" t="str">
            <v>UN</v>
          </cell>
          <cell r="D484">
            <v>1525</v>
          </cell>
          <cell r="E484">
            <v>289.75</v>
          </cell>
          <cell r="F484">
            <v>1814.75</v>
          </cell>
          <cell r="G484">
            <v>0.15</v>
          </cell>
        </row>
        <row r="485">
          <cell r="B485" t="str">
            <v>Unión EMT 1 1/4''</v>
          </cell>
          <cell r="C485" t="str">
            <v>UN</v>
          </cell>
          <cell r="D485">
            <v>2564.6551724137898</v>
          </cell>
          <cell r="E485">
            <v>487.28448275862007</v>
          </cell>
          <cell r="F485">
            <v>3051.9396551724099</v>
          </cell>
          <cell r="G485">
            <v>0.17</v>
          </cell>
        </row>
        <row r="486">
          <cell r="B486" t="str">
            <v>Unión EMT 1 1/2''</v>
          </cell>
          <cell r="C486" t="str">
            <v>un</v>
          </cell>
          <cell r="D486">
            <v>3300</v>
          </cell>
          <cell r="E486">
            <v>627</v>
          </cell>
          <cell r="F486">
            <v>3927</v>
          </cell>
          <cell r="G486">
            <v>0.35</v>
          </cell>
        </row>
        <row r="487">
          <cell r="B487" t="str">
            <v>Unión EMT 2''</v>
          </cell>
          <cell r="C487" t="str">
            <v>un</v>
          </cell>
          <cell r="D487">
            <v>4400</v>
          </cell>
          <cell r="E487">
            <v>836</v>
          </cell>
          <cell r="F487">
            <v>5236</v>
          </cell>
          <cell r="G487">
            <v>0.35</v>
          </cell>
        </row>
        <row r="488">
          <cell r="B488" t="str">
            <v>Unión EMT 3''</v>
          </cell>
          <cell r="C488" t="str">
            <v>un</v>
          </cell>
          <cell r="D488">
            <v>9500</v>
          </cell>
          <cell r="E488">
            <v>1805</v>
          </cell>
          <cell r="F488">
            <v>11305</v>
          </cell>
          <cell r="G488">
            <v>0.22</v>
          </cell>
        </row>
        <row r="489">
          <cell r="B489" t="str">
            <v>UNIÓN METÁLICA GALVANIZADA DE 1,1/2</v>
          </cell>
          <cell r="C489">
            <v>0</v>
          </cell>
          <cell r="D489">
            <v>2968</v>
          </cell>
          <cell r="E489">
            <v>563.91999999999996</v>
          </cell>
          <cell r="F489">
            <v>3531.92</v>
          </cell>
          <cell r="G489">
            <v>0.05</v>
          </cell>
        </row>
        <row r="490">
          <cell r="B490" t="str">
            <v>UNIÓN METÁLICA GALVANIZADA DE 1</v>
          </cell>
          <cell r="C490">
            <v>0</v>
          </cell>
          <cell r="D490">
            <v>2968</v>
          </cell>
          <cell r="E490">
            <v>563.91999999999996</v>
          </cell>
          <cell r="F490">
            <v>3531.92</v>
          </cell>
          <cell r="G490">
            <v>0.05</v>
          </cell>
        </row>
        <row r="491">
          <cell r="B491" t="str">
            <v>Entrada a Caja EMT 1/2''</v>
          </cell>
          <cell r="C491" t="str">
            <v>UN</v>
          </cell>
          <cell r="D491">
            <v>700</v>
          </cell>
          <cell r="E491">
            <v>133</v>
          </cell>
          <cell r="F491">
            <v>833</v>
          </cell>
          <cell r="G491">
            <v>0.1</v>
          </cell>
        </row>
        <row r="492">
          <cell r="B492" t="str">
            <v>Entrada a Caja EMT 3/4''</v>
          </cell>
          <cell r="C492" t="str">
            <v>UN</v>
          </cell>
          <cell r="D492">
            <v>980</v>
          </cell>
          <cell r="E492">
            <v>186.2</v>
          </cell>
          <cell r="F492">
            <v>1166.2</v>
          </cell>
          <cell r="G492">
            <v>0.125</v>
          </cell>
        </row>
        <row r="493">
          <cell r="B493" t="str">
            <v>Entrada a Caja EMT 1 1/4''</v>
          </cell>
          <cell r="C493" t="str">
            <v>UN</v>
          </cell>
          <cell r="D493">
            <v>2800</v>
          </cell>
          <cell r="E493">
            <v>532</v>
          </cell>
          <cell r="F493">
            <v>3332</v>
          </cell>
          <cell r="G493">
            <v>0.17</v>
          </cell>
        </row>
        <row r="494">
          <cell r="B494" t="str">
            <v>Entrada a Caja EMT 1 1/2''</v>
          </cell>
          <cell r="C494" t="str">
            <v>UN</v>
          </cell>
          <cell r="D494">
            <v>3450</v>
          </cell>
          <cell r="E494">
            <v>655.5</v>
          </cell>
          <cell r="F494">
            <v>4105.5</v>
          </cell>
          <cell r="G494">
            <v>0.35</v>
          </cell>
        </row>
        <row r="495">
          <cell r="B495" t="str">
            <v>Entrada a Caja EMT 3''</v>
          </cell>
          <cell r="C495" t="str">
            <v>UN</v>
          </cell>
          <cell r="D495">
            <v>10500</v>
          </cell>
          <cell r="E495">
            <v>1995</v>
          </cell>
          <cell r="F495">
            <v>12495</v>
          </cell>
          <cell r="G495">
            <v>0.33</v>
          </cell>
        </row>
        <row r="496">
          <cell r="B496" t="str">
            <v>Entrada a Caja EMT 2''</v>
          </cell>
          <cell r="C496" t="str">
            <v>UN</v>
          </cell>
          <cell r="D496">
            <v>4700</v>
          </cell>
          <cell r="E496">
            <v>893</v>
          </cell>
          <cell r="F496">
            <v>5593</v>
          </cell>
          <cell r="G496">
            <v>0.25</v>
          </cell>
        </row>
        <row r="497">
          <cell r="B497" t="str">
            <v>Curva EMT 3/4''</v>
          </cell>
          <cell r="C497" t="str">
            <v>UN</v>
          </cell>
          <cell r="D497">
            <v>2450</v>
          </cell>
          <cell r="E497">
            <v>465.5</v>
          </cell>
          <cell r="F497">
            <v>2915.5</v>
          </cell>
          <cell r="G497">
            <v>0.3</v>
          </cell>
        </row>
        <row r="498">
          <cell r="B498" t="str">
            <v>Curva EMT 1''</v>
          </cell>
          <cell r="C498" t="str">
            <v>UN</v>
          </cell>
          <cell r="D498">
            <v>4300</v>
          </cell>
          <cell r="E498">
            <v>817</v>
          </cell>
          <cell r="F498">
            <v>5117</v>
          </cell>
          <cell r="G498">
            <v>0.4</v>
          </cell>
        </row>
        <row r="499">
          <cell r="B499" t="str">
            <v>Curva EMT 1+1/2''</v>
          </cell>
          <cell r="C499" t="str">
            <v>UN</v>
          </cell>
          <cell r="D499">
            <v>8200</v>
          </cell>
          <cell r="E499">
            <v>1558</v>
          </cell>
          <cell r="F499">
            <v>9758</v>
          </cell>
          <cell r="G499">
            <v>0.5</v>
          </cell>
        </row>
        <row r="500">
          <cell r="B500" t="str">
            <v>Curva EMT 2''</v>
          </cell>
          <cell r="C500" t="str">
            <v>UN</v>
          </cell>
          <cell r="D500">
            <v>12000</v>
          </cell>
          <cell r="E500">
            <v>2280</v>
          </cell>
          <cell r="F500">
            <v>14280</v>
          </cell>
          <cell r="G500">
            <v>0.6</v>
          </cell>
        </row>
        <row r="501">
          <cell r="B501" t="str">
            <v>Curva EMT 3''</v>
          </cell>
          <cell r="C501" t="str">
            <v>UN</v>
          </cell>
          <cell r="D501">
            <v>39000</v>
          </cell>
          <cell r="E501">
            <v>7410</v>
          </cell>
          <cell r="F501">
            <v>46410</v>
          </cell>
          <cell r="G501">
            <v>0.45</v>
          </cell>
        </row>
        <row r="502">
          <cell r="B502" t="str">
            <v>CURVA GALVANIZADA DE 1"</v>
          </cell>
          <cell r="C502" t="str">
            <v>UN</v>
          </cell>
          <cell r="D502">
            <v>5777</v>
          </cell>
          <cell r="E502">
            <v>1097.6300000000001</v>
          </cell>
          <cell r="F502">
            <v>6874.63</v>
          </cell>
          <cell r="G502">
            <v>0.05</v>
          </cell>
        </row>
        <row r="503">
          <cell r="B503" t="str">
            <v>CURVA GALVANIZADA DE 3/4"</v>
          </cell>
          <cell r="C503" t="str">
            <v>UN</v>
          </cell>
          <cell r="D503">
            <v>4293</v>
          </cell>
          <cell r="E503">
            <v>815.67</v>
          </cell>
          <cell r="F503">
            <v>5108.67</v>
          </cell>
          <cell r="G503">
            <v>0.05</v>
          </cell>
        </row>
        <row r="504">
          <cell r="B504" t="str">
            <v>Conduleta en L 1/2''</v>
          </cell>
          <cell r="C504" t="str">
            <v>UN</v>
          </cell>
          <cell r="D504">
            <v>4890</v>
          </cell>
          <cell r="E504">
            <v>929.1</v>
          </cell>
          <cell r="F504">
            <v>5819.1</v>
          </cell>
          <cell r="G504">
            <v>0.3</v>
          </cell>
        </row>
        <row r="505">
          <cell r="B505" t="str">
            <v>Conduleta en L 3/4''</v>
          </cell>
          <cell r="C505" t="str">
            <v>UN</v>
          </cell>
          <cell r="D505">
            <v>7674</v>
          </cell>
          <cell r="E505">
            <v>1458.06</v>
          </cell>
          <cell r="F505">
            <v>9132.06</v>
          </cell>
          <cell r="G505">
            <v>0.32500000000000001</v>
          </cell>
        </row>
        <row r="506">
          <cell r="B506" t="str">
            <v>Conduleta en L 1''</v>
          </cell>
          <cell r="C506" t="str">
            <v>UN</v>
          </cell>
          <cell r="D506">
            <v>9886</v>
          </cell>
          <cell r="E506">
            <v>1878.34</v>
          </cell>
          <cell r="F506">
            <v>11764.34</v>
          </cell>
          <cell r="G506">
            <v>0.35</v>
          </cell>
        </row>
        <row r="507">
          <cell r="B507" t="str">
            <v>Conduleta en L 1 1/4''</v>
          </cell>
          <cell r="C507" t="str">
            <v>UN</v>
          </cell>
          <cell r="D507">
            <v>19184.482758620699</v>
          </cell>
          <cell r="E507">
            <v>3645.051724137933</v>
          </cell>
          <cell r="F507">
            <v>22829.53448275863</v>
          </cell>
          <cell r="G507">
            <v>0.37</v>
          </cell>
        </row>
        <row r="508">
          <cell r="B508" t="str">
            <v>Conduleta en L 2''</v>
          </cell>
          <cell r="C508" t="str">
            <v>UN</v>
          </cell>
          <cell r="D508">
            <v>31931.034482758601</v>
          </cell>
          <cell r="E508">
            <v>6066.896551724134</v>
          </cell>
          <cell r="F508">
            <v>37997.931034482739</v>
          </cell>
          <cell r="G508">
            <v>0.5</v>
          </cell>
        </row>
        <row r="509">
          <cell r="B509" t="str">
            <v>Conduleta en L 3''</v>
          </cell>
          <cell r="C509" t="str">
            <v>UN</v>
          </cell>
          <cell r="D509">
            <v>97000</v>
          </cell>
          <cell r="E509">
            <v>18430</v>
          </cell>
          <cell r="F509">
            <v>115430</v>
          </cell>
          <cell r="G509">
            <v>0.7</v>
          </cell>
        </row>
        <row r="510">
          <cell r="B510" t="str">
            <v>CORAZA METÁLICA 3/4"</v>
          </cell>
          <cell r="C510" t="str">
            <v>ML</v>
          </cell>
          <cell r="D510">
            <v>3850</v>
          </cell>
          <cell r="E510">
            <v>731.5</v>
          </cell>
          <cell r="F510">
            <v>4581.5</v>
          </cell>
          <cell r="G510">
            <v>0.7</v>
          </cell>
        </row>
        <row r="511">
          <cell r="B511" t="str">
            <v>CORAZA METÁLICA 1"</v>
          </cell>
          <cell r="C511" t="str">
            <v>ML</v>
          </cell>
          <cell r="D511">
            <v>6950</v>
          </cell>
          <cell r="E511">
            <v>1320.5</v>
          </cell>
          <cell r="F511">
            <v>8270.5</v>
          </cell>
          <cell r="G511">
            <v>0.7</v>
          </cell>
        </row>
        <row r="512">
          <cell r="B512" t="str">
            <v>CORAZA METÁLICA 1. 1/2"</v>
          </cell>
          <cell r="C512" t="str">
            <v>ML</v>
          </cell>
          <cell r="D512">
            <v>11900</v>
          </cell>
          <cell r="E512">
            <v>2261</v>
          </cell>
          <cell r="F512">
            <v>14161</v>
          </cell>
          <cell r="G512">
            <v>0.7</v>
          </cell>
        </row>
        <row r="513">
          <cell r="B513" t="str">
            <v>CORAZA METÁLICA 2"</v>
          </cell>
          <cell r="C513" t="str">
            <v>ML</v>
          </cell>
          <cell r="D513">
            <v>15600</v>
          </cell>
          <cell r="E513">
            <v>2964</v>
          </cell>
          <cell r="F513">
            <v>18564</v>
          </cell>
          <cell r="G513">
            <v>0.7</v>
          </cell>
        </row>
        <row r="514">
          <cell r="B514" t="str">
            <v>CORAZA METÁLICA 3"</v>
          </cell>
          <cell r="C514" t="str">
            <v>ML</v>
          </cell>
          <cell r="D514">
            <v>31900</v>
          </cell>
          <cell r="E514">
            <v>6061</v>
          </cell>
          <cell r="F514">
            <v>37961</v>
          </cell>
          <cell r="G514">
            <v>0.7</v>
          </cell>
        </row>
        <row r="515">
          <cell r="B515" t="str">
            <v>CORAZA METÁLICA AMERICANA 1"</v>
          </cell>
          <cell r="C515" t="str">
            <v>ML</v>
          </cell>
          <cell r="D515">
            <v>6222.2000000000007</v>
          </cell>
          <cell r="E515">
            <v>1182.2180000000001</v>
          </cell>
          <cell r="F515">
            <v>7404.4180000000006</v>
          </cell>
          <cell r="G515">
            <v>0.7</v>
          </cell>
        </row>
        <row r="516">
          <cell r="B516" t="str">
            <v>CONECTOR RECTO 3/4"</v>
          </cell>
          <cell r="C516" t="str">
            <v>Un</v>
          </cell>
          <cell r="D516">
            <v>3000</v>
          </cell>
          <cell r="E516">
            <v>570</v>
          </cell>
          <cell r="F516">
            <v>3570</v>
          </cell>
          <cell r="G516">
            <v>0.7</v>
          </cell>
        </row>
        <row r="517">
          <cell r="B517" t="str">
            <v>CONECTOR CURVO 3/4"</v>
          </cell>
          <cell r="C517" t="str">
            <v>Un</v>
          </cell>
          <cell r="D517">
            <v>4100</v>
          </cell>
          <cell r="E517">
            <v>779</v>
          </cell>
          <cell r="F517">
            <v>4879</v>
          </cell>
          <cell r="G517">
            <v>0.7</v>
          </cell>
        </row>
        <row r="518">
          <cell r="B518" t="str">
            <v>CONECTOR RECTO 1"</v>
          </cell>
          <cell r="C518" t="str">
            <v>Un</v>
          </cell>
          <cell r="D518">
            <v>3700</v>
          </cell>
          <cell r="E518">
            <v>703</v>
          </cell>
          <cell r="F518">
            <v>4403</v>
          </cell>
          <cell r="G518">
            <v>0.7</v>
          </cell>
        </row>
        <row r="519">
          <cell r="B519" t="str">
            <v>CONECTOR CURVO 1"</v>
          </cell>
          <cell r="C519" t="str">
            <v>Un</v>
          </cell>
          <cell r="D519">
            <v>5900</v>
          </cell>
          <cell r="E519">
            <v>1121</v>
          </cell>
          <cell r="F519">
            <v>7021</v>
          </cell>
          <cell r="G519">
            <v>0.7</v>
          </cell>
        </row>
        <row r="520">
          <cell r="B520" t="str">
            <v>CONECTOR RECTO 2"</v>
          </cell>
          <cell r="C520" t="str">
            <v>Un</v>
          </cell>
          <cell r="D520">
            <v>12850</v>
          </cell>
          <cell r="E520">
            <v>2441.5</v>
          </cell>
          <cell r="F520">
            <v>15291.5</v>
          </cell>
          <cell r="G520">
            <v>0.7</v>
          </cell>
        </row>
        <row r="521">
          <cell r="B521" t="str">
            <v>CONECTOR CURVO 2"</v>
          </cell>
          <cell r="C521" t="str">
            <v>Un</v>
          </cell>
          <cell r="D521">
            <v>21000</v>
          </cell>
          <cell r="E521">
            <v>3990</v>
          </cell>
          <cell r="F521">
            <v>24990</v>
          </cell>
          <cell r="G521">
            <v>0.7</v>
          </cell>
        </row>
        <row r="522">
          <cell r="B522" t="str">
            <v>CONECTOR CURVO 3"</v>
          </cell>
          <cell r="C522" t="str">
            <v>Un</v>
          </cell>
          <cell r="D522">
            <v>80000</v>
          </cell>
          <cell r="E522">
            <v>15200</v>
          </cell>
          <cell r="F522">
            <v>95200</v>
          </cell>
          <cell r="G522">
            <v>0.7</v>
          </cell>
        </row>
        <row r="523">
          <cell r="B523" t="str">
            <v>CONECTOR RECTO 1,1/2"</v>
          </cell>
          <cell r="C523" t="str">
            <v>Un</v>
          </cell>
          <cell r="D523">
            <v>8000</v>
          </cell>
          <cell r="E523">
            <v>1520</v>
          </cell>
          <cell r="F523">
            <v>9520</v>
          </cell>
          <cell r="G523">
            <v>0.7</v>
          </cell>
        </row>
        <row r="524">
          <cell r="B524" t="str">
            <v>CONECTOR RECTO 3"</v>
          </cell>
          <cell r="C524" t="str">
            <v>Un</v>
          </cell>
          <cell r="D524">
            <v>46300</v>
          </cell>
          <cell r="E524">
            <v>8797</v>
          </cell>
          <cell r="F524">
            <v>55097</v>
          </cell>
          <cell r="G524">
            <v>0.7</v>
          </cell>
        </row>
        <row r="525">
          <cell r="B525" t="str">
            <v>CONECTOR CURVO 1,1/2"</v>
          </cell>
          <cell r="C525" t="str">
            <v>Un</v>
          </cell>
          <cell r="D525">
            <v>15000</v>
          </cell>
          <cell r="E525">
            <v>2850</v>
          </cell>
          <cell r="F525">
            <v>17850</v>
          </cell>
          <cell r="G525">
            <v>0.7</v>
          </cell>
        </row>
        <row r="526">
          <cell r="B526" t="str">
            <v>TUBERÍA PLASTICA Y ACCESORIOS</v>
          </cell>
          <cell r="C526">
            <v>0</v>
          </cell>
          <cell r="D526">
            <v>0</v>
          </cell>
          <cell r="E526">
            <v>0</v>
          </cell>
          <cell r="F526">
            <v>0</v>
          </cell>
          <cell r="G526">
            <v>0</v>
          </cell>
        </row>
        <row r="527">
          <cell r="B527" t="str">
            <v>Tubo PVC DB60 1/2''</v>
          </cell>
          <cell r="C527" t="str">
            <v>ML</v>
          </cell>
          <cell r="D527">
            <v>1415.4655172413795</v>
          </cell>
          <cell r="E527">
            <v>268.93844827586213</v>
          </cell>
          <cell r="F527">
            <v>1684.4039655172417</v>
          </cell>
          <cell r="G527">
            <v>0.15</v>
          </cell>
        </row>
        <row r="528">
          <cell r="B528" t="str">
            <v>Tubo PVC DB60 3/4''</v>
          </cell>
          <cell r="C528" t="str">
            <v>ML</v>
          </cell>
          <cell r="D528">
            <v>1855.0000000000002</v>
          </cell>
          <cell r="E528">
            <v>352.45000000000005</v>
          </cell>
          <cell r="F528">
            <v>2207.4500000000003</v>
          </cell>
          <cell r="G528">
            <v>0.19</v>
          </cell>
        </row>
        <row r="529">
          <cell r="B529" t="str">
            <v>Tubo PVC DB60 1''</v>
          </cell>
          <cell r="C529" t="str">
            <v>ML</v>
          </cell>
          <cell r="D529">
            <v>2569.5862068965521</v>
          </cell>
          <cell r="E529">
            <v>488.2213793103449</v>
          </cell>
          <cell r="F529">
            <v>3057.8075862068972</v>
          </cell>
          <cell r="G529">
            <v>0.25</v>
          </cell>
        </row>
        <row r="530">
          <cell r="B530" t="str">
            <v>Tubo PVC DB60 2''</v>
          </cell>
          <cell r="C530" t="str">
            <v>ML</v>
          </cell>
          <cell r="D530">
            <v>3463.275862068966</v>
          </cell>
          <cell r="E530">
            <v>658.02241379310351</v>
          </cell>
          <cell r="F530">
            <v>4121.2982758620692</v>
          </cell>
          <cell r="G530">
            <v>0.253</v>
          </cell>
        </row>
        <row r="531">
          <cell r="B531" t="str">
            <v>Curva PVC 1/2''</v>
          </cell>
          <cell r="C531" t="str">
            <v>UN</v>
          </cell>
          <cell r="D531">
            <v>547.36206896551732</v>
          </cell>
          <cell r="E531">
            <v>103.99879310344829</v>
          </cell>
          <cell r="F531">
            <v>651.36086206896562</v>
          </cell>
          <cell r="G531">
            <v>4.9999999999999996E-2</v>
          </cell>
        </row>
        <row r="532">
          <cell r="B532" t="str">
            <v>Curva PVC 3/4''</v>
          </cell>
          <cell r="C532" t="str">
            <v>UN</v>
          </cell>
          <cell r="D532">
            <v>873.58620689655186</v>
          </cell>
          <cell r="E532">
            <v>165.98137931034486</v>
          </cell>
          <cell r="F532">
            <v>1039.5675862068967</v>
          </cell>
          <cell r="G532">
            <v>6.3333333333333339E-2</v>
          </cell>
        </row>
        <row r="533">
          <cell r="B533" t="str">
            <v>Curva PVC 1''</v>
          </cell>
          <cell r="C533" t="str">
            <v>UN</v>
          </cell>
          <cell r="D533">
            <v>1654.8793103448277</v>
          </cell>
          <cell r="E533">
            <v>314.42706896551726</v>
          </cell>
          <cell r="F533">
            <v>1969.3063793103449</v>
          </cell>
          <cell r="G533">
            <v>8.3333333333333329E-2</v>
          </cell>
        </row>
        <row r="534">
          <cell r="B534" t="str">
            <v>Entrada a Caja PVC 1/2''</v>
          </cell>
          <cell r="C534" t="str">
            <v>UN</v>
          </cell>
          <cell r="D534">
            <v>275.96551724137936</v>
          </cell>
          <cell r="E534">
            <v>52.433448275862077</v>
          </cell>
          <cell r="F534">
            <v>328.39896551724144</v>
          </cell>
          <cell r="G534">
            <v>1.6666666666666666E-2</v>
          </cell>
        </row>
        <row r="535">
          <cell r="B535" t="str">
            <v>Entrada a Caja PVC 3/4''</v>
          </cell>
          <cell r="C535" t="str">
            <v>UN</v>
          </cell>
          <cell r="D535">
            <v>367.34482758620692</v>
          </cell>
          <cell r="E535">
            <v>69.795517241379315</v>
          </cell>
          <cell r="F535">
            <v>437.1403448275862</v>
          </cell>
          <cell r="G535">
            <v>2.1111111111111112E-2</v>
          </cell>
        </row>
        <row r="536">
          <cell r="B536" t="str">
            <v>Entrada a Caja PVC 1''</v>
          </cell>
          <cell r="C536" t="str">
            <v>UN</v>
          </cell>
          <cell r="D536">
            <v>677.12068965517255</v>
          </cell>
          <cell r="E536">
            <v>128.65293103448278</v>
          </cell>
          <cell r="F536">
            <v>805.77362068965533</v>
          </cell>
          <cell r="G536">
            <v>2.7777777777777776E-2</v>
          </cell>
        </row>
        <row r="537">
          <cell r="B537" t="str">
            <v>Unión PVC 1/2''</v>
          </cell>
          <cell r="C537" t="str">
            <v>UN</v>
          </cell>
          <cell r="D537">
            <v>193.72413793103451</v>
          </cell>
          <cell r="E537">
            <v>36.807586206896559</v>
          </cell>
          <cell r="F537">
            <v>230.53172413793106</v>
          </cell>
          <cell r="G537">
            <v>1.6666666666666666E-2</v>
          </cell>
        </row>
        <row r="538">
          <cell r="B538" t="str">
            <v>Unión PVC 3/4''</v>
          </cell>
          <cell r="C538" t="str">
            <v>UN</v>
          </cell>
          <cell r="D538">
            <v>402.06896551724139</v>
          </cell>
          <cell r="E538">
            <v>76.393103448275866</v>
          </cell>
          <cell r="F538">
            <v>478.46206896551723</v>
          </cell>
          <cell r="G538">
            <v>2.1111111111111112E-2</v>
          </cell>
        </row>
        <row r="539">
          <cell r="B539" t="str">
            <v>Unión PVC 1''</v>
          </cell>
          <cell r="C539" t="str">
            <v>UN</v>
          </cell>
          <cell r="D539">
            <v>654.27586206896558</v>
          </cell>
          <cell r="E539">
            <v>124.31241379310346</v>
          </cell>
          <cell r="F539">
            <v>778.58827586206905</v>
          </cell>
          <cell r="G539">
            <v>2.7777777777777776E-2</v>
          </cell>
        </row>
        <row r="540">
          <cell r="B540" t="str">
            <v>Tubería PVC 1"</v>
          </cell>
          <cell r="C540">
            <v>0</v>
          </cell>
          <cell r="D540">
            <v>5300</v>
          </cell>
          <cell r="E540">
            <v>1007</v>
          </cell>
          <cell r="F540">
            <v>6307</v>
          </cell>
          <cell r="G540">
            <v>0</v>
          </cell>
        </row>
        <row r="541">
          <cell r="B541" t="str">
            <v>TUBO PVC 1" PLASTIMEC</v>
          </cell>
          <cell r="C541">
            <v>0</v>
          </cell>
          <cell r="D541">
            <v>7697.72</v>
          </cell>
          <cell r="E541">
            <v>1462.5668000000001</v>
          </cell>
          <cell r="F541">
            <v>9160.2867999999999</v>
          </cell>
          <cell r="G541">
            <v>0</v>
          </cell>
        </row>
        <row r="542">
          <cell r="B542" t="str">
            <v>TUBO PVC 1/2 PLASTIMEC</v>
          </cell>
          <cell r="C542">
            <v>0</v>
          </cell>
          <cell r="D542">
            <v>4244.24</v>
          </cell>
          <cell r="E542">
            <v>806.40559999999994</v>
          </cell>
          <cell r="F542">
            <v>5050.6455999999998</v>
          </cell>
          <cell r="G542">
            <v>0</v>
          </cell>
        </row>
        <row r="543">
          <cell r="B543" t="str">
            <v>TUBO PVC 11/2 PLASTIMEC</v>
          </cell>
          <cell r="C543">
            <v>0</v>
          </cell>
          <cell r="D543">
            <v>15173.900000000001</v>
          </cell>
          <cell r="E543">
            <v>2883.0410000000002</v>
          </cell>
          <cell r="F543">
            <v>18056.941000000003</v>
          </cell>
          <cell r="G543">
            <v>0</v>
          </cell>
        </row>
        <row r="544">
          <cell r="B544" t="str">
            <v>TUBO PVC 11/4 PLASTIMEC</v>
          </cell>
          <cell r="C544">
            <v>0</v>
          </cell>
          <cell r="D544">
            <v>11903.800000000001</v>
          </cell>
          <cell r="E544">
            <v>2261.7220000000002</v>
          </cell>
          <cell r="F544">
            <v>14165.522000000001</v>
          </cell>
          <cell r="G544">
            <v>0</v>
          </cell>
        </row>
        <row r="545">
          <cell r="B545" t="str">
            <v>TUBO PVC 2" PLASTIMEC</v>
          </cell>
          <cell r="C545">
            <v>0</v>
          </cell>
          <cell r="D545">
            <v>23344.38</v>
          </cell>
          <cell r="E545">
            <v>4435.4322000000002</v>
          </cell>
          <cell r="F545">
            <v>27779.8122</v>
          </cell>
          <cell r="G545">
            <v>0</v>
          </cell>
        </row>
        <row r="546">
          <cell r="B546" t="str">
            <v>TUBO PVC 3/4 PLASTIMEC</v>
          </cell>
          <cell r="C546">
            <v>0</v>
          </cell>
          <cell r="D546">
            <v>5554.4000000000005</v>
          </cell>
          <cell r="E546">
            <v>1055.336</v>
          </cell>
          <cell r="F546">
            <v>6609.7360000000008</v>
          </cell>
          <cell r="G546">
            <v>0</v>
          </cell>
        </row>
        <row r="547">
          <cell r="B547" t="str">
            <v>PUESTA A TIERRA</v>
          </cell>
          <cell r="C547">
            <v>0</v>
          </cell>
          <cell r="D547">
            <v>0</v>
          </cell>
          <cell r="E547">
            <v>0</v>
          </cell>
          <cell r="F547">
            <v>0</v>
          </cell>
          <cell r="G547">
            <v>0</v>
          </cell>
        </row>
        <row r="548">
          <cell r="B548" t="str">
            <v>VARILLA COBRE - COBRE 1/2 x 2,40 MT</v>
          </cell>
          <cell r="C548" t="str">
            <v>UN</v>
          </cell>
          <cell r="D548">
            <v>145651.36111111112</v>
          </cell>
          <cell r="E548">
            <v>27673.758611111112</v>
          </cell>
          <cell r="F548">
            <v>173325.11972222224</v>
          </cell>
          <cell r="G548">
            <v>0</v>
          </cell>
        </row>
        <row r="549">
          <cell r="B549" t="str">
            <v>VARILLA COOPER WELL 5/8 x 1 MT</v>
          </cell>
          <cell r="C549" t="str">
            <v>UN</v>
          </cell>
          <cell r="D549">
            <v>13809.444444444445</v>
          </cell>
          <cell r="E549">
            <v>2623.7944444444447</v>
          </cell>
          <cell r="F549">
            <v>16433.238888888889</v>
          </cell>
          <cell r="G549">
            <v>0</v>
          </cell>
        </row>
        <row r="550">
          <cell r="B550" t="str">
            <v>VARILLA COOPER WELL 5/8 x 1.5 MT</v>
          </cell>
          <cell r="C550" t="str">
            <v>UN</v>
          </cell>
          <cell r="D550">
            <v>20714.166666666668</v>
          </cell>
          <cell r="E550">
            <v>3935.6916666666671</v>
          </cell>
          <cell r="F550">
            <v>24649.858333333334</v>
          </cell>
          <cell r="G550">
            <v>0</v>
          </cell>
        </row>
        <row r="551">
          <cell r="B551" t="str">
            <v>VARILLA COOPER WELL 5/8 x 1.8 MT</v>
          </cell>
          <cell r="C551" t="str">
            <v>UN</v>
          </cell>
          <cell r="D551">
            <v>24857</v>
          </cell>
          <cell r="E551">
            <v>4722.83</v>
          </cell>
          <cell r="F551">
            <v>29579.83</v>
          </cell>
          <cell r="G551">
            <v>0</v>
          </cell>
        </row>
        <row r="552">
          <cell r="B552" t="str">
            <v>VARILLA COOPER WELL 5/8 x 2.4 MT</v>
          </cell>
          <cell r="C552">
            <v>0</v>
          </cell>
          <cell r="D552">
            <v>32920.361111111117</v>
          </cell>
          <cell r="E552">
            <v>6254.8686111111119</v>
          </cell>
          <cell r="F552">
            <v>39175.229722222226</v>
          </cell>
          <cell r="G552">
            <v>0</v>
          </cell>
        </row>
        <row r="553">
          <cell r="B553" t="str">
            <v>GRAPA P/VARILLA COOPER WELL T/EPM</v>
          </cell>
          <cell r="C553">
            <v>0</v>
          </cell>
          <cell r="D553">
            <v>5336.8055555555566</v>
          </cell>
          <cell r="E553">
            <v>1013.9930555555558</v>
          </cell>
          <cell r="F553">
            <v>6350.7986111111122</v>
          </cell>
          <cell r="G553">
            <v>0</v>
          </cell>
        </row>
        <row r="554">
          <cell r="B554" t="str">
            <v>SOLDADURA EXOTERMICA  90G</v>
          </cell>
          <cell r="C554">
            <v>0</v>
          </cell>
          <cell r="D554">
            <v>12422.611111111113</v>
          </cell>
          <cell r="E554">
            <v>2360.2961111111117</v>
          </cell>
          <cell r="F554">
            <v>14782.907222222224</v>
          </cell>
          <cell r="G554">
            <v>0</v>
          </cell>
        </row>
        <row r="555">
          <cell r="B555" t="str">
            <v>SOLDADURA EXOTERMICA 115G</v>
          </cell>
          <cell r="C555">
            <v>0</v>
          </cell>
          <cell r="D555">
            <v>15789.76</v>
          </cell>
          <cell r="E555">
            <v>3000.0544</v>
          </cell>
          <cell r="F555">
            <v>18789.814399999999</v>
          </cell>
          <cell r="G555">
            <v>0</v>
          </cell>
        </row>
        <row r="556">
          <cell r="B556" t="str">
            <v>SOLDADURA EXOTERMICA 150G</v>
          </cell>
          <cell r="C556">
            <v>0</v>
          </cell>
          <cell r="D556">
            <v>18586.805555555558</v>
          </cell>
          <cell r="E556">
            <v>3531.4930555555561</v>
          </cell>
          <cell r="F556">
            <v>22118.298611111113</v>
          </cell>
          <cell r="G556">
            <v>0</v>
          </cell>
        </row>
        <row r="557">
          <cell r="B557" t="str">
            <v xml:space="preserve">Soporte Dehn snap roof conductor holder StSt para teja de barro ref: 204129 </v>
          </cell>
          <cell r="C557">
            <v>0</v>
          </cell>
          <cell r="D557">
            <v>26500</v>
          </cell>
          <cell r="E557">
            <v>5035</v>
          </cell>
          <cell r="F557">
            <v>31535</v>
          </cell>
          <cell r="G557">
            <v>0</v>
          </cell>
        </row>
        <row r="558">
          <cell r="B558" t="str">
            <v>TABLEROS</v>
          </cell>
          <cell r="C558">
            <v>0</v>
          </cell>
          <cell r="D558">
            <v>0</v>
          </cell>
          <cell r="E558">
            <v>0</v>
          </cell>
          <cell r="F558">
            <v>0</v>
          </cell>
          <cell r="G558">
            <v>0</v>
          </cell>
        </row>
        <row r="559">
          <cell r="B559" t="str">
            <v>TABLERO TRIFASICO NTQ-412-T  611096</v>
          </cell>
          <cell r="C559" t="str">
            <v>UN</v>
          </cell>
          <cell r="D559">
            <v>216240</v>
          </cell>
          <cell r="E559">
            <v>41085.599999999999</v>
          </cell>
          <cell r="F559">
            <v>257325.6</v>
          </cell>
          <cell r="G559">
            <v>10.6</v>
          </cell>
        </row>
        <row r="560">
          <cell r="B560" t="str">
            <v>TABLERO TRIFASICO NTQ-418-T  611099</v>
          </cell>
          <cell r="C560" t="str">
            <v>UN</v>
          </cell>
          <cell r="D560">
            <v>267650.00000000006</v>
          </cell>
          <cell r="E560">
            <v>50853.500000000015</v>
          </cell>
          <cell r="F560">
            <v>318503.50000000006</v>
          </cell>
          <cell r="G560">
            <v>11.8</v>
          </cell>
        </row>
        <row r="561">
          <cell r="B561" t="str">
            <v>TABLERO TRIFASICO NTQ-424-T  611102</v>
          </cell>
          <cell r="C561" t="str">
            <v>UN</v>
          </cell>
          <cell r="D561">
            <v>296800</v>
          </cell>
          <cell r="E561">
            <v>56392</v>
          </cell>
          <cell r="F561">
            <v>353192</v>
          </cell>
          <cell r="G561">
            <v>13</v>
          </cell>
        </row>
        <row r="562">
          <cell r="B562" t="str">
            <v>TABLERO TRIFASICO NTQ-430-T  611105</v>
          </cell>
          <cell r="C562" t="str">
            <v>UN</v>
          </cell>
          <cell r="D562">
            <v>398920</v>
          </cell>
          <cell r="E562">
            <v>75794.8</v>
          </cell>
          <cell r="F562">
            <v>474714.8</v>
          </cell>
          <cell r="G562">
            <v>14</v>
          </cell>
        </row>
        <row r="563">
          <cell r="B563" t="str">
            <v>TABLERO TRIFASICO NTQ-436-T  611108</v>
          </cell>
          <cell r="C563" t="str">
            <v>UN</v>
          </cell>
          <cell r="D563">
            <v>364640</v>
          </cell>
          <cell r="E563">
            <v>69281.600000000006</v>
          </cell>
          <cell r="F563">
            <v>433921.6</v>
          </cell>
          <cell r="G563">
            <v>15.4</v>
          </cell>
        </row>
        <row r="564">
          <cell r="B564" t="str">
            <v>TABLERO TRIFASICO NTQ-442-T  611111</v>
          </cell>
          <cell r="C564" t="str">
            <v>UN</v>
          </cell>
          <cell r="D564">
            <v>337053.5</v>
          </cell>
          <cell r="E564">
            <v>64040.165000000001</v>
          </cell>
          <cell r="F564">
            <v>401093.66499999998</v>
          </cell>
          <cell r="G564">
            <v>16.600000000000001</v>
          </cell>
        </row>
        <row r="565">
          <cell r="B565" t="str">
            <v>TABLERO 01 4CTOS TERCOL 104 RETIE</v>
          </cell>
          <cell r="C565" t="str">
            <v>UN</v>
          </cell>
          <cell r="D565">
            <v>89702.5</v>
          </cell>
          <cell r="E565">
            <v>17043.474999999999</v>
          </cell>
          <cell r="F565">
            <v>106745.97500000001</v>
          </cell>
          <cell r="G565">
            <v>1.6</v>
          </cell>
        </row>
        <row r="566">
          <cell r="B566" t="str">
            <v>TABLERO 01 6CTOS TERCOL 106 RETIE</v>
          </cell>
          <cell r="C566" t="str">
            <v>UN</v>
          </cell>
          <cell r="D566">
            <v>90762.5</v>
          </cell>
          <cell r="E566">
            <v>17244.875</v>
          </cell>
          <cell r="F566">
            <v>108007.375</v>
          </cell>
          <cell r="G566">
            <v>1.8</v>
          </cell>
        </row>
        <row r="567">
          <cell r="B567" t="str">
            <v>TABLERO 01  8 CTOS.TERCOL TEP 108  RETIE</v>
          </cell>
          <cell r="C567" t="str">
            <v>UN</v>
          </cell>
          <cell r="D567">
            <v>91822.5</v>
          </cell>
          <cell r="E567">
            <v>17446.275000000001</v>
          </cell>
          <cell r="F567">
            <v>109268.77499999999</v>
          </cell>
          <cell r="G567">
            <v>1.63</v>
          </cell>
        </row>
        <row r="568">
          <cell r="B568" t="str">
            <v>TABLERO MONOFASICO TQ-CP-12  611051</v>
          </cell>
          <cell r="C568" t="str">
            <v>UN</v>
          </cell>
          <cell r="D568">
            <v>107590</v>
          </cell>
          <cell r="E568">
            <v>20442.099999999999</v>
          </cell>
          <cell r="F568">
            <v>128032.1</v>
          </cell>
          <cell r="G568">
            <v>7</v>
          </cell>
        </row>
        <row r="569">
          <cell r="B569" t="str">
            <v>TABLERO MONOFASICO TQ-CP-18  611054</v>
          </cell>
          <cell r="C569" t="str">
            <v>UN</v>
          </cell>
          <cell r="D569">
            <v>123490.00000000001</v>
          </cell>
          <cell r="E569">
            <v>23463.100000000002</v>
          </cell>
          <cell r="F569">
            <v>146953.1</v>
          </cell>
          <cell r="G569">
            <v>8</v>
          </cell>
        </row>
        <row r="570">
          <cell r="B570" t="str">
            <v>TABLERO MONOFASICO TQ-CP-24  611057</v>
          </cell>
          <cell r="C570" t="str">
            <v>UN</v>
          </cell>
          <cell r="D570">
            <v>152110</v>
          </cell>
          <cell r="E570">
            <v>28900.9</v>
          </cell>
          <cell r="F570">
            <v>181010.9</v>
          </cell>
          <cell r="G570">
            <v>8.5</v>
          </cell>
        </row>
        <row r="571">
          <cell r="B571" t="str">
            <v xml:space="preserve">TABLERO MONOFASICO TQ-CP-30  </v>
          </cell>
          <cell r="C571" t="str">
            <v>UN</v>
          </cell>
          <cell r="D571">
            <v>180730</v>
          </cell>
          <cell r="E571">
            <v>34338.699999999997</v>
          </cell>
          <cell r="F571">
            <v>215068.7</v>
          </cell>
          <cell r="G571">
            <v>10.5</v>
          </cell>
        </row>
        <row r="572">
          <cell r="B572" t="str">
            <v>TABLERO MONOFASICO TQ-CP-36</v>
          </cell>
          <cell r="C572" t="str">
            <v>UN</v>
          </cell>
          <cell r="D572">
            <v>209350</v>
          </cell>
          <cell r="E572">
            <v>39776.5</v>
          </cell>
          <cell r="F572">
            <v>249126.5</v>
          </cell>
          <cell r="G572">
            <v>12</v>
          </cell>
        </row>
        <row r="573">
          <cell r="B573" t="str">
            <v>TABLERO BIFASICO 24</v>
          </cell>
          <cell r="C573" t="str">
            <v>UN</v>
          </cell>
          <cell r="D573">
            <v>182595.6</v>
          </cell>
          <cell r="E573">
            <v>34693.164000000004</v>
          </cell>
          <cell r="F573">
            <v>217288.76400000002</v>
          </cell>
          <cell r="G573">
            <v>10</v>
          </cell>
        </row>
        <row r="574">
          <cell r="B574" t="str">
            <v>TABLERO 03 12CTOS.TERCOL TRP 312  RETIE</v>
          </cell>
          <cell r="C574" t="str">
            <v>UN</v>
          </cell>
          <cell r="D574">
            <v>137200</v>
          </cell>
          <cell r="E574">
            <v>26068</v>
          </cell>
          <cell r="F574">
            <v>163268</v>
          </cell>
          <cell r="G574">
            <v>7.5</v>
          </cell>
        </row>
        <row r="575">
          <cell r="B575" t="str">
            <v xml:space="preserve">TABLERO DE 18 CTOS TRIFASICA C/P 225A RETIE TERCOL TRP318 </v>
          </cell>
          <cell r="C575" t="str">
            <v>UN</v>
          </cell>
          <cell r="D575">
            <v>126882</v>
          </cell>
          <cell r="E575">
            <v>24107.58</v>
          </cell>
          <cell r="F575">
            <v>150989.58000000002</v>
          </cell>
          <cell r="G575">
            <v>13</v>
          </cell>
        </row>
        <row r="576">
          <cell r="B576" t="str">
            <v xml:space="preserve">TABLERO DE 18 CTOS TRIF C/P ESP/TOTALIZADOR RETIE TERCOL TRP318T </v>
          </cell>
          <cell r="C576" t="str">
            <v>UN</v>
          </cell>
          <cell r="D576">
            <v>217222.62000000002</v>
          </cell>
          <cell r="E576">
            <v>41272.297800000008</v>
          </cell>
          <cell r="F576">
            <v>258494.91780000002</v>
          </cell>
          <cell r="G576">
            <v>13</v>
          </cell>
        </row>
        <row r="577">
          <cell r="B577" t="str">
            <v>TABLERO 03 18CTOS.TERCOL TRP 318  RETIE</v>
          </cell>
          <cell r="C577" t="str">
            <v>UN</v>
          </cell>
          <cell r="D577">
            <v>194230</v>
          </cell>
          <cell r="E577">
            <v>36903.699999999997</v>
          </cell>
          <cell r="F577">
            <v>231133.7</v>
          </cell>
          <cell r="G577">
            <v>8.5</v>
          </cell>
        </row>
        <row r="578">
          <cell r="B578" t="str">
            <v xml:space="preserve">TABLERO DE 24 CTOS TRIFASICA C/P ESP/TOTALIZ 225A TERCOL TRP324T </v>
          </cell>
          <cell r="C578" t="str">
            <v>UN</v>
          </cell>
          <cell r="D578">
            <v>244009.88</v>
          </cell>
          <cell r="E578">
            <v>46361.877200000003</v>
          </cell>
          <cell r="F578">
            <v>290371.75719999999</v>
          </cell>
          <cell r="G578">
            <v>13</v>
          </cell>
        </row>
        <row r="579">
          <cell r="B579" t="str">
            <v>TABLERO 03 24CTOS.TERCOL TRP 324  RETIE</v>
          </cell>
          <cell r="C579" t="str">
            <v>UN</v>
          </cell>
          <cell r="D579">
            <v>158223.27586206899</v>
          </cell>
          <cell r="E579">
            <v>30062.422413793109</v>
          </cell>
          <cell r="F579">
            <v>188285.69827586209</v>
          </cell>
          <cell r="G579">
            <v>9</v>
          </cell>
        </row>
        <row r="580">
          <cell r="B580" t="str">
            <v xml:space="preserve">TABLERO DE 30 CTOS TRIF ESP PARA TOTALIZADOR TRP330T </v>
          </cell>
          <cell r="C580" t="str">
            <v>UN</v>
          </cell>
          <cell r="D580">
            <v>286703.5</v>
          </cell>
          <cell r="E580">
            <v>54473.665000000001</v>
          </cell>
          <cell r="F580">
            <v>341177.16499999998</v>
          </cell>
          <cell r="G580">
            <v>13</v>
          </cell>
        </row>
        <row r="581">
          <cell r="B581" t="str">
            <v>TABLERO 03 30CTOS.TERCOL TRP 330  RETIE</v>
          </cell>
          <cell r="C581" t="str">
            <v>UN</v>
          </cell>
          <cell r="D581">
            <v>277370</v>
          </cell>
          <cell r="E581">
            <v>52700.3</v>
          </cell>
          <cell r="F581">
            <v>330070.3</v>
          </cell>
          <cell r="G581">
            <v>11.5</v>
          </cell>
        </row>
        <row r="582">
          <cell r="B582" t="str">
            <v>TABLERO 03 36CTOS.TERCOL TRP 336  RETIE</v>
          </cell>
          <cell r="C582" t="str">
            <v>UN</v>
          </cell>
          <cell r="D582">
            <v>241150.00000000003</v>
          </cell>
          <cell r="E582">
            <v>45818.500000000007</v>
          </cell>
          <cell r="F582">
            <v>286968.50000000006</v>
          </cell>
          <cell r="G582">
            <v>12.5</v>
          </cell>
        </row>
        <row r="583">
          <cell r="B583" t="str">
            <v>TABLERO 42 CTOS TRIF C/P ESP/TOTALIZADOR RETIE TERCOL TRP342T</v>
          </cell>
          <cell r="C583" t="str">
            <v>UN</v>
          </cell>
          <cell r="D583">
            <v>334124.72000000003</v>
          </cell>
          <cell r="E583">
            <v>63483.696800000005</v>
          </cell>
          <cell r="F583">
            <v>397608.41680000001</v>
          </cell>
          <cell r="G583">
            <v>13</v>
          </cell>
        </row>
        <row r="584">
          <cell r="B584" t="str">
            <v>TABLERO 03 42CTOS.TERCOL TRP 342  RETIE</v>
          </cell>
          <cell r="C584" t="str">
            <v>UN</v>
          </cell>
          <cell r="D584">
            <v>276130.00000000006</v>
          </cell>
          <cell r="E584">
            <v>52464.700000000012</v>
          </cell>
          <cell r="F584">
            <v>328594.70000000007</v>
          </cell>
          <cell r="G584">
            <v>13</v>
          </cell>
        </row>
        <row r="585">
          <cell r="B585" t="str">
            <v>TRANSFERENCIA 400A CON INTERRUPTORES CENTRO DATOS</v>
          </cell>
          <cell r="C585" t="str">
            <v>UN</v>
          </cell>
          <cell r="D585">
            <v>12153000</v>
          </cell>
          <cell r="E585">
            <v>2309070</v>
          </cell>
          <cell r="F585">
            <v>14462070</v>
          </cell>
          <cell r="G585">
            <v>500</v>
          </cell>
        </row>
        <row r="586">
          <cell r="B586" t="str">
            <v>Barraje trifásico de cobre 100A, con barras para neutro y tierra</v>
          </cell>
          <cell r="C586" t="str">
            <v>un</v>
          </cell>
          <cell r="D586">
            <v>190800</v>
          </cell>
          <cell r="E586">
            <v>36252</v>
          </cell>
          <cell r="F586">
            <v>227052</v>
          </cell>
          <cell r="G586">
            <v>1</v>
          </cell>
        </row>
        <row r="587">
          <cell r="B587" t="str">
            <v>Suministro e instalación de tubería PVC para red de agua fría  chiller</v>
          </cell>
          <cell r="C587" t="str">
            <v>GL</v>
          </cell>
          <cell r="D587">
            <v>427180</v>
          </cell>
          <cell r="E587">
            <v>81164.2</v>
          </cell>
          <cell r="F587">
            <v>508344.2</v>
          </cell>
          <cell r="G587">
            <v>2</v>
          </cell>
        </row>
        <row r="588">
          <cell r="B588" t="str">
            <v>Suministro e instalación de accesorios para instalación de chiller (válvulas, manómetros, filtro, etc)</v>
          </cell>
          <cell r="C588" t="str">
            <v>GL</v>
          </cell>
          <cell r="D588">
            <v>966592.8</v>
          </cell>
          <cell r="E588">
            <v>183652.63200000001</v>
          </cell>
          <cell r="F588">
            <v>1150245.432</v>
          </cell>
          <cell r="G588">
            <v>2</v>
          </cell>
        </row>
        <row r="589">
          <cell r="B589" t="str">
            <v>Acondicionador de tensión trifásico 208/120V, 25kVA, con transformador de aislamento apantallado tipo seco, IP20, DPS de entrada y salida.</v>
          </cell>
          <cell r="C589" t="str">
            <v>un</v>
          </cell>
          <cell r="D589">
            <v>5209900</v>
          </cell>
          <cell r="E589">
            <v>989881</v>
          </cell>
          <cell r="F589">
            <v>6199781</v>
          </cell>
          <cell r="G589">
            <v>50</v>
          </cell>
        </row>
        <row r="590">
          <cell r="B590" t="str">
            <v>Traslado de Acondicionador de tensión de 10kVA, 2Ø, 230/115V</v>
          </cell>
          <cell r="C590">
            <v>0</v>
          </cell>
          <cell r="D590">
            <v>0</v>
          </cell>
          <cell r="E590">
            <v>0</v>
          </cell>
          <cell r="F590">
            <v>0</v>
          </cell>
          <cell r="G590">
            <v>0</v>
          </cell>
        </row>
        <row r="591">
          <cell r="B591" t="str">
            <v>Acondicionador de voltaje con transformador de aislamiento bifasico 4 kVA 240 V.</v>
          </cell>
          <cell r="C591">
            <v>0</v>
          </cell>
          <cell r="D591">
            <v>2067000</v>
          </cell>
          <cell r="E591">
            <v>392730</v>
          </cell>
          <cell r="F591">
            <v>2459730</v>
          </cell>
          <cell r="G591">
            <v>0</v>
          </cell>
        </row>
        <row r="592">
          <cell r="B592" t="str">
            <v>Conjunto de andamio, canes y linea de vida</v>
          </cell>
          <cell r="C592" t="str">
            <v>Un</v>
          </cell>
          <cell r="D592">
            <v>127200</v>
          </cell>
          <cell r="E592">
            <v>24168</v>
          </cell>
          <cell r="F592">
            <v>151368</v>
          </cell>
          <cell r="G592">
            <v>20</v>
          </cell>
        </row>
        <row r="593">
          <cell r="B593" t="str">
            <v xml:space="preserve">PARARRAYO POLIMERICO 12KV 10KA </v>
          </cell>
          <cell r="C593">
            <v>0</v>
          </cell>
          <cell r="D593">
            <v>110416.66666666667</v>
          </cell>
          <cell r="E593">
            <v>20979.166666666668</v>
          </cell>
          <cell r="F593">
            <v>131395.83333333334</v>
          </cell>
          <cell r="G593">
            <v>0</v>
          </cell>
        </row>
        <row r="594">
          <cell r="B594" t="str">
            <v>ASTA PARA PARARRAYOS</v>
          </cell>
          <cell r="C594">
            <v>0</v>
          </cell>
          <cell r="D594">
            <v>36805.555555555562</v>
          </cell>
          <cell r="E594">
            <v>6993.0555555555566</v>
          </cell>
          <cell r="F594">
            <v>43798.611111111117</v>
          </cell>
          <cell r="G594">
            <v>0</v>
          </cell>
        </row>
        <row r="595">
          <cell r="B595" t="str">
            <v>Borneras de conexión</v>
          </cell>
          <cell r="C595" t="str">
            <v>Un</v>
          </cell>
          <cell r="D595">
            <v>4680</v>
          </cell>
          <cell r="E595">
            <v>889.2</v>
          </cell>
          <cell r="F595">
            <v>5569.2</v>
          </cell>
          <cell r="G595">
            <v>0</v>
          </cell>
        </row>
        <row r="596">
          <cell r="B596" t="str">
            <v>DPS tipo 2 ref 52120-M3, tres fases, 4 hilos + tierra, 120/208V</v>
          </cell>
          <cell r="C596" t="str">
            <v>Un</v>
          </cell>
          <cell r="D596">
            <v>3032580</v>
          </cell>
          <cell r="E596">
            <v>576190.19999999995</v>
          </cell>
          <cell r="F596">
            <v>3608770.2</v>
          </cell>
          <cell r="G596">
            <v>1.5</v>
          </cell>
        </row>
        <row r="597">
          <cell r="B597">
            <v>0</v>
          </cell>
          <cell r="C597">
            <v>0</v>
          </cell>
          <cell r="D597">
            <v>0</v>
          </cell>
          <cell r="E597">
            <v>0</v>
          </cell>
          <cell r="F597">
            <v>0</v>
          </cell>
          <cell r="G597">
            <v>0</v>
          </cell>
        </row>
        <row r="598">
          <cell r="B598">
            <v>0</v>
          </cell>
          <cell r="C598">
            <v>0</v>
          </cell>
          <cell r="D598">
            <v>0</v>
          </cell>
          <cell r="E598">
            <v>0</v>
          </cell>
          <cell r="F598">
            <v>0</v>
          </cell>
          <cell r="G598">
            <v>0</v>
          </cell>
        </row>
        <row r="599">
          <cell r="B599">
            <v>0</v>
          </cell>
          <cell r="C599">
            <v>0</v>
          </cell>
          <cell r="D599">
            <v>0</v>
          </cell>
          <cell r="E599">
            <v>0</v>
          </cell>
          <cell r="F599">
            <v>0</v>
          </cell>
          <cell r="G599">
            <v>0</v>
          </cell>
        </row>
        <row r="600">
          <cell r="B600" t="str">
            <v>Cabina Insonorizada para planta modelo DE110E2 en cold rolled</v>
          </cell>
          <cell r="C600" t="str">
            <v>Un</v>
          </cell>
          <cell r="D600">
            <v>10357600</v>
          </cell>
          <cell r="E600">
            <v>1967944</v>
          </cell>
          <cell r="F600">
            <v>12325544</v>
          </cell>
          <cell r="G600">
            <v>112</v>
          </cell>
        </row>
        <row r="601">
          <cell r="B601" t="str">
            <v>Aislante térmico 2'' espesor con cubierta protectora de aluminio de 0,7mm</v>
          </cell>
          <cell r="C601" t="str">
            <v>ml</v>
          </cell>
          <cell r="D601">
            <v>175500</v>
          </cell>
          <cell r="E601">
            <v>33345</v>
          </cell>
          <cell r="F601">
            <v>208845</v>
          </cell>
          <cell r="G601">
            <v>2</v>
          </cell>
        </row>
        <row r="602">
          <cell r="B602" t="str">
            <v>Tubería escape 6'' Cal 14</v>
          </cell>
          <cell r="C602" t="str">
            <v>ml</v>
          </cell>
          <cell r="D602">
            <v>95000</v>
          </cell>
          <cell r="E602">
            <v>18050</v>
          </cell>
          <cell r="F602">
            <v>113050</v>
          </cell>
          <cell r="G602">
            <v>9</v>
          </cell>
        </row>
        <row r="603">
          <cell r="B603" t="str">
            <v>Ducto lámina galvanizada calibre 20 área efetiva 1,5m2, 1,8m longitud</v>
          </cell>
          <cell r="C603" t="str">
            <v>Un</v>
          </cell>
          <cell r="D603">
            <v>895000</v>
          </cell>
          <cell r="E603">
            <v>170050</v>
          </cell>
          <cell r="F603">
            <v>1065050</v>
          </cell>
          <cell r="G603">
            <v>70</v>
          </cell>
        </row>
        <row r="604">
          <cell r="B604" t="str">
            <v>Cargador de baterías 5A, 12Vdc con amperímetro</v>
          </cell>
          <cell r="C604" t="str">
            <v>Un</v>
          </cell>
          <cell r="D604">
            <v>535600</v>
          </cell>
          <cell r="E604">
            <v>101764</v>
          </cell>
          <cell r="F604">
            <v>637364</v>
          </cell>
          <cell r="G604">
            <v>6</v>
          </cell>
        </row>
        <row r="605">
          <cell r="B605" t="str">
            <v>Planta eléctrica DE110E2 125kVA con silenciador, flexible, tanque, precalentador, bateria y totalizador. (Desarme, arme y pruebas)</v>
          </cell>
          <cell r="C605" t="str">
            <v>Un</v>
          </cell>
          <cell r="D605">
            <v>70347500</v>
          </cell>
          <cell r="E605">
            <v>13366025</v>
          </cell>
          <cell r="F605">
            <v>83713525</v>
          </cell>
          <cell r="G605">
            <v>500</v>
          </cell>
        </row>
        <row r="606">
          <cell r="B606" t="str">
            <v>Canaleta ranurada 40x40mm 2m</v>
          </cell>
          <cell r="C606" t="str">
            <v>Un</v>
          </cell>
          <cell r="D606">
            <v>22579</v>
          </cell>
          <cell r="E606">
            <v>4290.01</v>
          </cell>
          <cell r="F606">
            <v>26869.010000000002</v>
          </cell>
          <cell r="G606">
            <v>0</v>
          </cell>
        </row>
        <row r="607">
          <cell r="B607" t="str">
            <v>CAJA PRIMARIA 15 KVA 20 KA</v>
          </cell>
          <cell r="C607">
            <v>0</v>
          </cell>
          <cell r="D607">
            <v>233715.27777777781</v>
          </cell>
          <cell r="E607">
            <v>44405.902777777781</v>
          </cell>
          <cell r="F607">
            <v>278121.18055555562</v>
          </cell>
          <cell r="G607">
            <v>0</v>
          </cell>
        </row>
        <row r="616">
          <cell r="B616" t="str">
            <v>Camioneta</v>
          </cell>
          <cell r="C616" t="str">
            <v>día</v>
          </cell>
          <cell r="D616">
            <v>175000</v>
          </cell>
          <cell r="E616">
            <v>750</v>
          </cell>
          <cell r="F616">
            <v>233</v>
          </cell>
        </row>
        <row r="617">
          <cell r="B617" t="str">
            <v>Camión 3.5T</v>
          </cell>
          <cell r="C617" t="str">
            <v>día</v>
          </cell>
          <cell r="D617">
            <v>200000</v>
          </cell>
          <cell r="E617">
            <v>3000</v>
          </cell>
          <cell r="F617">
            <v>67</v>
          </cell>
        </row>
        <row r="618">
          <cell r="B618" t="str">
            <v>Grua</v>
          </cell>
          <cell r="C618" t="str">
            <v>día</v>
          </cell>
          <cell r="D618">
            <v>900000</v>
          </cell>
          <cell r="E618">
            <v>0</v>
          </cell>
          <cell r="F618">
            <v>0</v>
          </cell>
        </row>
        <row r="625">
          <cell r="B625" t="str">
            <v>Ingeniero</v>
          </cell>
          <cell r="C625">
            <v>4.7497879558948259</v>
          </cell>
          <cell r="D625">
            <v>3503999.3214588631</v>
          </cell>
          <cell r="E625">
            <v>0</v>
          </cell>
          <cell r="F625">
            <v>28012.527908773911</v>
          </cell>
          <cell r="G625">
            <v>35888.05838369616</v>
          </cell>
          <cell r="H625">
            <v>21959.855747526151</v>
          </cell>
          <cell r="I625">
            <v>27449.819684407688</v>
          </cell>
          <cell r="J625">
            <v>38429.747558170762</v>
          </cell>
          <cell r="K625">
            <v>38429.747558170762</v>
          </cell>
          <cell r="L625">
            <v>46115.697069804919</v>
          </cell>
          <cell r="M625">
            <v>43919.711495052303</v>
          </cell>
          <cell r="N625">
            <v>54899.639368815377</v>
          </cell>
          <cell r="O625">
            <v>224102.22327019129</v>
          </cell>
          <cell r="P625">
            <v>1</v>
          </cell>
          <cell r="Q625">
            <v>1</v>
          </cell>
        </row>
        <row r="626">
          <cell r="B626" t="str">
            <v>Encargado</v>
          </cell>
          <cell r="C626">
            <v>2.5499999999999998</v>
          </cell>
          <cell r="D626">
            <v>1881178.3499999999</v>
          </cell>
          <cell r="E626">
            <v>0</v>
          </cell>
          <cell r="F626">
            <v>15391.459227272728</v>
          </cell>
          <cell r="G626">
            <v>19517.784746782101</v>
          </cell>
          <cell r="H626">
            <v>12080.30030425</v>
          </cell>
          <cell r="I626">
            <v>15100.3753803125</v>
          </cell>
          <cell r="J626">
            <v>21140.525532437499</v>
          </cell>
          <cell r="K626">
            <v>21140.525532437499</v>
          </cell>
          <cell r="L626">
            <v>25368.630638925002</v>
          </cell>
          <cell r="M626">
            <v>24160.600608500001</v>
          </cell>
          <cell r="N626">
            <v>30200.750760625</v>
          </cell>
          <cell r="O626">
            <v>123133.67381818182</v>
          </cell>
          <cell r="P626">
            <v>1</v>
          </cell>
          <cell r="Q626">
            <v>1</v>
          </cell>
        </row>
        <row r="627">
          <cell r="B627" t="str">
            <v>Oficial</v>
          </cell>
          <cell r="C627">
            <v>2.0499999999999998</v>
          </cell>
          <cell r="D627">
            <v>1512319.8499999999</v>
          </cell>
          <cell r="E627">
            <v>0</v>
          </cell>
          <cell r="F627">
            <v>12373.526045454546</v>
          </cell>
          <cell r="G627">
            <v>15690.768129766004</v>
          </cell>
          <cell r="H627">
            <v>9711.6139700833337</v>
          </cell>
          <cell r="I627">
            <v>12139.517462604166</v>
          </cell>
          <cell r="J627">
            <v>16995.324447645835</v>
          </cell>
          <cell r="K627">
            <v>16995.324447645835</v>
          </cell>
          <cell r="L627">
            <v>20394.389337175002</v>
          </cell>
          <cell r="M627">
            <v>19423.227940166667</v>
          </cell>
          <cell r="N627">
            <v>24279.034925208332</v>
          </cell>
          <cell r="O627">
            <v>98990.208363636368</v>
          </cell>
          <cell r="P627">
            <v>1</v>
          </cell>
          <cell r="Q627">
            <v>1</v>
          </cell>
        </row>
        <row r="628">
          <cell r="B628" t="str">
            <v>Ayudante</v>
          </cell>
          <cell r="C628">
            <v>1.35</v>
          </cell>
          <cell r="D628">
            <v>995917.95000000007</v>
          </cell>
          <cell r="E628">
            <v>83140</v>
          </cell>
          <cell r="F628">
            <v>8568.3185808080816</v>
          </cell>
          <cell r="G628">
            <v>10752.843855842457</v>
          </cell>
          <cell r="H628">
            <v>6395.4531022500014</v>
          </cell>
          <cell r="I628">
            <v>7994.3163778125017</v>
          </cell>
          <cell r="J628">
            <v>11192.042928937502</v>
          </cell>
          <cell r="K628">
            <v>11192.042928937502</v>
          </cell>
          <cell r="L628">
            <v>13430.451514725004</v>
          </cell>
          <cell r="M628">
            <v>12790.906204500003</v>
          </cell>
          <cell r="N628">
            <v>15988.632755625003</v>
          </cell>
          <cell r="O628">
            <v>68548.548646464653</v>
          </cell>
          <cell r="P628">
            <v>1</v>
          </cell>
          <cell r="Q628">
            <v>1</v>
          </cell>
        </row>
        <row r="653">
          <cell r="F653" t="str">
            <v>Herramienta Internas</v>
          </cell>
          <cell r="G653">
            <v>22750</v>
          </cell>
        </row>
        <row r="654">
          <cell r="F654" t="str">
            <v>Herramienta Redes</v>
          </cell>
          <cell r="G654">
            <v>42000</v>
          </cell>
        </row>
        <row r="655">
          <cell r="F655" t="str">
            <v>Grua</v>
          </cell>
          <cell r="G655">
            <v>800000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 val="FORMULARIO No.5 APU"/>
    </sheetNames>
    <sheetDataSet>
      <sheetData sheetId="0"/>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 val="SUB_APU"/>
      <sheetName val="Cantidades_de_Obra"/>
      <sheetName val="SUB_APU1"/>
      <sheetName val="Cantidades_de_Obra1"/>
      <sheetName val="Itemes Renovación"/>
      <sheetName val="SUB_APU3"/>
      <sheetName val="Cantidades_de_Obra3"/>
      <sheetName val="SUB_APU2"/>
      <sheetName val="Cantidades_de_Obra2"/>
      <sheetName val="SUB_APU4"/>
      <sheetName val="Cantidades_de_Obra4"/>
      <sheetName val="SUB_APU5"/>
      <sheetName val="Cantidades_de_Obra5"/>
      <sheetName val="Itemes_Renovación"/>
      <sheetName val="Jul-Ago"/>
      <sheetName val="May-Jun"/>
      <sheetName val="Sep-Oct"/>
      <sheetName val="Base de Diseño"/>
    </sheetNames>
    <sheetDataSet>
      <sheetData sheetId="0"/>
      <sheetData sheetId="1">
        <row r="1">
          <cell r="A1" t="str">
            <v>CODIGO</v>
          </cell>
        </row>
      </sheetData>
      <sheetData sheetId="2" refreshError="1">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sheetData sheetId="17"/>
      <sheetData sheetId="18"/>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 M.OBRA DETALLES"/>
      <sheetName val="1.0001"/>
      <sheetName val="1,0002"/>
      <sheetName val="9.1.2"/>
      <sheetName val="9.1.3"/>
      <sheetName val="9.1.4"/>
      <sheetName val="9.1.5"/>
      <sheetName val="9.1.17"/>
      <sheetName val="9.1.20"/>
      <sheetName val="10.1.9"/>
      <sheetName val="10.1.10"/>
      <sheetName val="11.1.1"/>
      <sheetName val="11.1.2"/>
      <sheetName val="11.1.3"/>
      <sheetName val="11.1.4"/>
      <sheetName val="11.1.5"/>
      <sheetName val="11.1.6"/>
      <sheetName val="12.1.3"/>
      <sheetName val="12.1.4"/>
      <sheetName val="13.1.1"/>
      <sheetName val="13.1.2"/>
      <sheetName val="14.1.1"/>
      <sheetName val="16.1.1"/>
      <sheetName val="18.1"/>
      <sheetName val="18.2"/>
      <sheetName val="18.3"/>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22.16"/>
      <sheetName val="22.17"/>
      <sheetName val="22.18"/>
      <sheetName val="22.22"/>
      <sheetName val="22.23"/>
      <sheetName val="22.24"/>
      <sheetName val="22.25"/>
      <sheetName val="22.26"/>
      <sheetName val="22.27"/>
      <sheetName val="1.11 (2)"/>
      <sheetName val="3,40 (2)"/>
      <sheetName val="1-02"/>
      <sheetName val="2-01"/>
      <sheetName val="2-02"/>
      <sheetName val="1-6"/>
      <sheetName val="3-5"/>
      <sheetName val="2-1"/>
      <sheetName val="1-3"/>
      <sheetName val="1-1"/>
      <sheetName val="1.1"/>
      <sheetName val="1.5"/>
      <sheetName val="1.6"/>
      <sheetName val="1.8"/>
      <sheetName val="1.9"/>
      <sheetName val="1.10"/>
      <sheetName val="1.11"/>
      <sheetName val="1,012"/>
      <sheetName val="2.2"/>
      <sheetName val="2.6"/>
      <sheetName val="2,9"/>
      <sheetName val="1,0001"/>
      <sheetName val="3,04"/>
      <sheetName val="3,08"/>
      <sheetName val="4,01"/>
      <sheetName val="4,04"/>
      <sheetName val="5,9 (3)"/>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
          <cell r="B5" t="str">
            <v>Accesorios prefabricados para canaleta 12x5cm (Curvas, TEE, Derivaciones, etc)</v>
          </cell>
          <cell r="C5" t="str">
            <v>un</v>
          </cell>
          <cell r="D5">
            <v>21752.586206896554</v>
          </cell>
          <cell r="E5">
            <v>3480.4137931034488</v>
          </cell>
          <cell r="F5">
            <v>25233</v>
          </cell>
          <cell r="G5">
            <v>1.0625</v>
          </cell>
        </row>
        <row r="6">
          <cell r="B6" t="str">
            <v>Accesorios tubería EMT</v>
          </cell>
          <cell r="D6">
            <v>2000</v>
          </cell>
        </row>
        <row r="7">
          <cell r="B7" t="str">
            <v>Accesorios tuberia PVC de 3/4 " y 1"</v>
          </cell>
          <cell r="D7">
            <v>600</v>
          </cell>
        </row>
        <row r="8">
          <cell r="B8" t="str">
            <v>Accesorios y elementos de fijación (Chazo+tornillo+arandela)</v>
          </cell>
          <cell r="C8" t="str">
            <v>UN</v>
          </cell>
          <cell r="D8">
            <v>1206.8965517241379</v>
          </cell>
          <cell r="E8">
            <v>193.10344827586206</v>
          </cell>
          <cell r="F8">
            <v>1400</v>
          </cell>
          <cell r="G8">
            <v>0.3</v>
          </cell>
        </row>
        <row r="9">
          <cell r="B9" t="str">
            <v>Accesorios y elementos de fijación tomacorrientes</v>
          </cell>
          <cell r="D9">
            <v>1000</v>
          </cell>
        </row>
        <row r="10">
          <cell r="B10" t="str">
            <v>ACCESORIOS VARIOS instalación varilla puesta a tierra.</v>
          </cell>
          <cell r="C10" t="str">
            <v>un</v>
          </cell>
          <cell r="D10">
            <v>2800</v>
          </cell>
          <cell r="E10">
            <v>532</v>
          </cell>
          <cell r="F10">
            <v>3332</v>
          </cell>
          <cell r="G10">
            <v>-0.9</v>
          </cell>
        </row>
        <row r="11">
          <cell r="B11" t="str">
            <v>ACCESORIOS VARIOS SALIDAS ELECTRICAS (CINTA AISLASTE, AMARRAS PLASTICAS, ANILLOS).</v>
          </cell>
          <cell r="C11" t="str">
            <v>GB</v>
          </cell>
          <cell r="D11">
            <v>258.62068965517244</v>
          </cell>
          <cell r="E11">
            <v>41.379310344827594</v>
          </cell>
          <cell r="F11">
            <v>300</v>
          </cell>
          <cell r="G11">
            <v>0.1</v>
          </cell>
        </row>
        <row r="12">
          <cell r="B12" t="str">
            <v>Accesorios, correillas, conectores y marcaciones para alambres y cables en alimentadores</v>
          </cell>
          <cell r="C12" t="str">
            <v>GB</v>
          </cell>
          <cell r="D12">
            <v>4000</v>
          </cell>
          <cell r="F12">
            <v>4000</v>
          </cell>
        </row>
        <row r="13">
          <cell r="B13" t="str">
            <v>marcación Cinta peligro</v>
          </cell>
          <cell r="C13" t="str">
            <v>ML</v>
          </cell>
          <cell r="D13">
            <v>650</v>
          </cell>
          <cell r="E13">
            <v>123.5</v>
          </cell>
          <cell r="F13">
            <v>773.5</v>
          </cell>
          <cell r="G13">
            <v>0.01</v>
          </cell>
        </row>
        <row r="14">
          <cell r="B14" t="str">
            <v>Arena, cemento, estuco, pintura para efectuar resanes.</v>
          </cell>
          <cell r="D14">
            <v>23333.333333333332</v>
          </cell>
        </row>
        <row r="15">
          <cell r="B15" t="str">
            <v>Actualización de planos</v>
          </cell>
          <cell r="C15" t="str">
            <v>Un</v>
          </cell>
          <cell r="D15">
            <v>50000</v>
          </cell>
          <cell r="E15">
            <v>8000</v>
          </cell>
          <cell r="F15">
            <v>58000</v>
          </cell>
          <cell r="G15">
            <v>0</v>
          </cell>
        </row>
        <row r="16">
          <cell r="B16" t="str">
            <v>Anillos de marcación y cintillas impresora térmica.</v>
          </cell>
          <cell r="D16">
            <v>2500</v>
          </cell>
        </row>
        <row r="17">
          <cell r="B17" t="str">
            <v>Marcación anillos y  cinta adhesiva</v>
          </cell>
          <cell r="D17">
            <v>1200</v>
          </cell>
        </row>
        <row r="18">
          <cell r="B18" t="str">
            <v xml:space="preserve">Marcaciones con cinta color naranja </v>
          </cell>
          <cell r="D18">
            <v>100</v>
          </cell>
        </row>
        <row r="19">
          <cell r="B19" t="str">
            <v>Marcaciones en plaquetas PVC de los cables de la acometida</v>
          </cell>
          <cell r="D19">
            <v>5000</v>
          </cell>
        </row>
        <row r="20">
          <cell r="B20" t="str">
            <v>Marcaciones generales en placas PVC, cinta adhesiva con impresora térmica y anillos de marcación.</v>
          </cell>
          <cell r="D20">
            <v>80000</v>
          </cell>
        </row>
        <row r="21">
          <cell r="B21" t="str">
            <v>Marcación tableros con placa en acrílico.</v>
          </cell>
          <cell r="C21" t="str">
            <v>UN</v>
          </cell>
          <cell r="D21">
            <v>12000</v>
          </cell>
          <cell r="E21">
            <v>1920</v>
          </cell>
          <cell r="F21">
            <v>13920</v>
          </cell>
          <cell r="G21">
            <v>0.1</v>
          </cell>
        </row>
        <row r="22">
          <cell r="B22" t="str">
            <v>Brecha, llenos, baldosa y acabados.</v>
          </cell>
          <cell r="D22">
            <v>60000</v>
          </cell>
        </row>
        <row r="23">
          <cell r="B23" t="str">
            <v>Obra civil instalación tablero 12 circuitos.</v>
          </cell>
          <cell r="D23">
            <v>20000</v>
          </cell>
        </row>
        <row r="24">
          <cell r="B24" t="str">
            <v>Obra civil instalación tablero 36 circuitos.</v>
          </cell>
          <cell r="D24">
            <v>20000</v>
          </cell>
          <cell r="E24">
            <v>3200</v>
          </cell>
          <cell r="F24">
            <v>23200</v>
          </cell>
          <cell r="G24">
            <v>0.05</v>
          </cell>
        </row>
        <row r="25">
          <cell r="B25" t="str">
            <v>Canchada en muro de adobe macizo</v>
          </cell>
          <cell r="C25" t="str">
            <v>ML</v>
          </cell>
          <cell r="D25">
            <v>7700</v>
          </cell>
          <cell r="E25">
            <v>7700</v>
          </cell>
          <cell r="F25">
            <v>7700</v>
          </cell>
        </row>
        <row r="26">
          <cell r="B26" t="str">
            <v>Actualización e impresión de planos</v>
          </cell>
          <cell r="C26" t="str">
            <v>un</v>
          </cell>
          <cell r="D26">
            <v>310000</v>
          </cell>
          <cell r="E26">
            <v>310000</v>
          </cell>
          <cell r="F26">
            <v>310000</v>
          </cell>
          <cell r="G26">
            <v>0.1</v>
          </cell>
        </row>
        <row r="27">
          <cell r="B27" t="str">
            <v>Certificación RETIE de instalación eléctrica</v>
          </cell>
          <cell r="C27" t="str">
            <v>un</v>
          </cell>
          <cell r="D27">
            <v>2370000</v>
          </cell>
          <cell r="E27">
            <v>2370000</v>
          </cell>
          <cell r="F27">
            <v>2370000</v>
          </cell>
          <cell r="G27">
            <v>0.1</v>
          </cell>
        </row>
        <row r="28">
          <cell r="B28" t="str">
            <v>Certificación RETILAP de instalación eléctrica</v>
          </cell>
          <cell r="C28" t="str">
            <v>un</v>
          </cell>
          <cell r="D28">
            <v>2370001</v>
          </cell>
          <cell r="E28">
            <v>2370001</v>
          </cell>
          <cell r="F28">
            <v>2370001</v>
          </cell>
          <cell r="G28">
            <v>0.1</v>
          </cell>
        </row>
        <row r="29">
          <cell r="B29" t="str">
            <v>Trámites EPM</v>
          </cell>
          <cell r="C29" t="str">
            <v>un</v>
          </cell>
          <cell r="D29">
            <v>1545000</v>
          </cell>
          <cell r="E29">
            <v>1545000</v>
          </cell>
          <cell r="F29">
            <v>1545000</v>
          </cell>
          <cell r="G29">
            <v>0.1</v>
          </cell>
        </row>
        <row r="30">
          <cell r="B30" t="str">
            <v>Desmonte de redes eléctricas</v>
          </cell>
          <cell r="C30" t="str">
            <v>un</v>
          </cell>
          <cell r="D30">
            <v>70888</v>
          </cell>
          <cell r="E30">
            <v>11342.08</v>
          </cell>
          <cell r="F30">
            <v>98676.096000000005</v>
          </cell>
          <cell r="G30">
            <v>10</v>
          </cell>
        </row>
        <row r="31">
          <cell r="B31" t="str">
            <v>BANDEJAS, SOPORTES Y CANALETAS</v>
          </cell>
        </row>
        <row r="32">
          <cell r="B32" t="str">
            <v>BANDEJA PORTACABLE SEMIPESADA 10 x 8 x 2.4m GALVANIZADA</v>
          </cell>
          <cell r="C32" t="str">
            <v>ML</v>
          </cell>
          <cell r="D32">
            <v>72659.154785360006</v>
          </cell>
          <cell r="E32">
            <v>11625.464765657602</v>
          </cell>
          <cell r="F32">
            <v>84284.619551017604</v>
          </cell>
          <cell r="G32">
            <v>8.5380000000000003</v>
          </cell>
        </row>
        <row r="33">
          <cell r="B33" t="str">
            <v>BANDEJA PORTACABLE SEMIPESADA 20 x 8 x 2.4m GALVANIZADA</v>
          </cell>
          <cell r="C33" t="str">
            <v>ML</v>
          </cell>
          <cell r="D33">
            <v>79027.377234519998</v>
          </cell>
          <cell r="E33">
            <v>12644.3803575232</v>
          </cell>
          <cell r="F33">
            <v>91671.757592043185</v>
          </cell>
          <cell r="G33">
            <v>9.7629999999999999</v>
          </cell>
        </row>
        <row r="34">
          <cell r="B34" t="str">
            <v>BANDEJA PORTACABLE SEMIPESADA 30 x 8 x 2.4m GALVANIZADA</v>
          </cell>
          <cell r="C34" t="str">
            <v>ML</v>
          </cell>
          <cell r="D34">
            <v>70888</v>
          </cell>
          <cell r="E34">
            <v>11342.08</v>
          </cell>
          <cell r="F34">
            <v>98676.096000000005</v>
          </cell>
          <cell r="G34">
            <v>10</v>
          </cell>
        </row>
        <row r="35">
          <cell r="B35" t="str">
            <v>BANDEJA PORTACABLE SEMIPESADA 40 x 8 x 2.4m GALVANIZADA</v>
          </cell>
          <cell r="C35" t="str">
            <v>ML</v>
          </cell>
          <cell r="D35">
            <v>94311.96120060001</v>
          </cell>
          <cell r="E35">
            <v>15089.913792096002</v>
          </cell>
          <cell r="F35">
            <v>109401.874992696</v>
          </cell>
          <cell r="G35">
            <v>12.212999999999999</v>
          </cell>
        </row>
        <row r="36">
          <cell r="B36" t="str">
            <v>BANDEJA PORTACABLE SEMIPESADA 50 x 8 x 2.4m GALVANIZADA</v>
          </cell>
          <cell r="C36" t="str">
            <v>ML</v>
          </cell>
          <cell r="D36">
            <v>101682.22499292002</v>
          </cell>
          <cell r="E36">
            <v>16269.155998867203</v>
          </cell>
          <cell r="F36">
            <v>117951.38099178721</v>
          </cell>
          <cell r="G36">
            <v>13.438000000000001</v>
          </cell>
        </row>
        <row r="37">
          <cell r="B37" t="str">
            <v>BANDEJA PORTACABLE SEMIPESADA 60 x 8 x 2.4m GALVANIZADA</v>
          </cell>
          <cell r="C37" t="str">
            <v>ML</v>
          </cell>
          <cell r="D37">
            <v>108974.91824648001</v>
          </cell>
          <cell r="E37">
            <v>17435.9869194368</v>
          </cell>
          <cell r="F37">
            <v>126410.9051659168</v>
          </cell>
          <cell r="G37">
            <v>14.663</v>
          </cell>
        </row>
        <row r="38">
          <cell r="B38" t="str">
            <v xml:space="preserve">TE "T" BANDEJA SEMIPESADA 30 X 8 GALV </v>
          </cell>
          <cell r="C38" t="str">
            <v>un</v>
          </cell>
          <cell r="D38">
            <v>49613</v>
          </cell>
          <cell r="E38">
            <v>7938.08</v>
          </cell>
          <cell r="F38">
            <v>69061.296000000002</v>
          </cell>
          <cell r="G38">
            <v>3</v>
          </cell>
        </row>
        <row r="39">
          <cell r="B39" t="str">
            <v>CRUZ BANDEJA SEMIPESADA 10 x 8 GALVANIZADA</v>
          </cell>
          <cell r="C39" t="str">
            <v>UN</v>
          </cell>
          <cell r="D39">
            <v>62412.405398200011</v>
          </cell>
          <cell r="E39">
            <v>9985.9848637120012</v>
          </cell>
          <cell r="F39">
            <v>72398.390261912005</v>
          </cell>
          <cell r="G39">
            <v>3.2250000000000001</v>
          </cell>
        </row>
        <row r="40">
          <cell r="B40" t="str">
            <v>CRUZ BANDEJA SEMIPESADA 20 x 8 GALVANIZADA</v>
          </cell>
          <cell r="C40" t="str">
            <v>UN</v>
          </cell>
          <cell r="D40">
            <v>66406.756839280002</v>
          </cell>
          <cell r="E40">
            <v>10625.0810942848</v>
          </cell>
          <cell r="F40">
            <v>77031.837933564791</v>
          </cell>
          <cell r="G40">
            <v>3.6339999999999999</v>
          </cell>
        </row>
        <row r="41">
          <cell r="B41" t="str">
            <v>CRUZ BANDEJA SEMIPESADA 30 x 8 GALVANIZADA</v>
          </cell>
          <cell r="C41" t="str">
            <v>UN</v>
          </cell>
          <cell r="D41">
            <v>63554</v>
          </cell>
          <cell r="E41">
            <v>10168.64</v>
          </cell>
          <cell r="F41">
            <v>88467.167999999991</v>
          </cell>
          <cell r="G41">
            <v>4.1950000000000003</v>
          </cell>
        </row>
        <row r="42">
          <cell r="B42" t="str">
            <v>CRUZ BANDEJA SEMIPESADA 40 x 8 GALVANIZADA</v>
          </cell>
          <cell r="C42" t="str">
            <v>UN</v>
          </cell>
          <cell r="D42">
            <v>79989.039393120009</v>
          </cell>
          <cell r="E42">
            <v>12798.246302899202</v>
          </cell>
          <cell r="F42">
            <v>92787.2856960192</v>
          </cell>
          <cell r="G42">
            <v>4.859</v>
          </cell>
        </row>
        <row r="43">
          <cell r="B43" t="str">
            <v>CRUZ BANDEJA SEMIPESADA 50 x 8 GALVANIZADA</v>
          </cell>
          <cell r="C43" t="str">
            <v>UN</v>
          </cell>
          <cell r="D43">
            <v>86455.021973320007</v>
          </cell>
          <cell r="E43">
            <v>13832.803515731201</v>
          </cell>
          <cell r="F43">
            <v>100287.8254890512</v>
          </cell>
          <cell r="G43">
            <v>5.3289999999999997</v>
          </cell>
        </row>
        <row r="44">
          <cell r="B44" t="str">
            <v>CRUZ BANDEJA SEMIPESADA 60 x 8 GALVANIZADA</v>
          </cell>
          <cell r="C44" t="str">
            <v>UN</v>
          </cell>
          <cell r="D44">
            <v>94498.98058172001</v>
          </cell>
          <cell r="E44">
            <v>15119.836893075202</v>
          </cell>
          <cell r="F44">
            <v>109618.8174747952</v>
          </cell>
          <cell r="G44">
            <v>6.1859999999999999</v>
          </cell>
        </row>
        <row r="45">
          <cell r="B45" t="str">
            <v>CURVA HORIZONTAL BANDEJA SEMIPESADA 10 x 8 GALVANIZADA ANG. 90°</v>
          </cell>
          <cell r="C45" t="str">
            <v>UN</v>
          </cell>
          <cell r="D45">
            <v>33857.946253560003</v>
          </cell>
          <cell r="E45">
            <v>5417.2714005696007</v>
          </cell>
          <cell r="F45">
            <v>39275.217654129599</v>
          </cell>
          <cell r="G45">
            <v>2.339</v>
          </cell>
        </row>
        <row r="46">
          <cell r="B46" t="str">
            <v>CURVA HORIZONTAL BANDEJA SEMIPESADA 20 x 8 GALVANIZADA ANG. 90°</v>
          </cell>
          <cell r="C46" t="str">
            <v>UN</v>
          </cell>
          <cell r="D46">
            <v>38481.362885680006</v>
          </cell>
          <cell r="E46">
            <v>6157.0180617088008</v>
          </cell>
          <cell r="F46">
            <v>44638.380947388803</v>
          </cell>
          <cell r="G46">
            <v>2.8119999999999998</v>
          </cell>
        </row>
        <row r="47">
          <cell r="B47" t="str">
            <v>CURVA HORIZONTAL BANDEJA SEMIPESADA 30 x 8 GALVANIZADA ANG. 90°</v>
          </cell>
          <cell r="C47" t="str">
            <v>UN</v>
          </cell>
          <cell r="D47">
            <v>30729</v>
          </cell>
          <cell r="E47">
            <v>4916.6400000000003</v>
          </cell>
          <cell r="F47">
            <v>42774.767999999996</v>
          </cell>
          <cell r="G47">
            <v>3.2850000000000001</v>
          </cell>
        </row>
        <row r="48">
          <cell r="B48" t="str">
            <v>CURVA HORIZONTAL BANDEJA SEMIPESADA 40 x 8 GALVANIZADA ANG. 90°</v>
          </cell>
          <cell r="C48" t="str">
            <v>UN</v>
          </cell>
          <cell r="D48">
            <v>48757.865356200004</v>
          </cell>
          <cell r="E48">
            <v>7801.2584569920009</v>
          </cell>
          <cell r="F48">
            <v>56559.123813192004</v>
          </cell>
          <cell r="G48">
            <v>3.9630000000000001</v>
          </cell>
        </row>
        <row r="49">
          <cell r="B49" t="str">
            <v>CURVA HORIZONTAL BANDEJA SEMIPESADA 50 x 8 GALVANIZADA ANG. 90°</v>
          </cell>
          <cell r="C49" t="str">
            <v>UN</v>
          </cell>
          <cell r="D49">
            <v>56241.828431360009</v>
          </cell>
          <cell r="E49">
            <v>8998.6925490176018</v>
          </cell>
          <cell r="F49">
            <v>65240.520980377609</v>
          </cell>
          <cell r="G49">
            <v>4.7430000000000003</v>
          </cell>
        </row>
        <row r="50">
          <cell r="B50" t="str">
            <v>CURVA HORIZONTAL BANDEJA SEMIPESADA 60 x 8 GALVANIZADA ANG. 90°</v>
          </cell>
          <cell r="C50" t="str">
            <v>UN</v>
          </cell>
          <cell r="D50">
            <v>65217.696114999999</v>
          </cell>
          <cell r="E50">
            <v>10434.8313784</v>
          </cell>
          <cell r="F50">
            <v>75652.52749339999</v>
          </cell>
          <cell r="G50">
            <v>5.3179999999999996</v>
          </cell>
        </row>
        <row r="51">
          <cell r="B51" t="str">
            <v>CURVA VERTICAL INT o EXT BANDEJA SEMIPESADA 10 X 8 A 90° GALV</v>
          </cell>
          <cell r="C51" t="str">
            <v>UN</v>
          </cell>
          <cell r="D51">
            <v>33555.10236936</v>
          </cell>
          <cell r="E51">
            <v>5368.8163790976005</v>
          </cell>
          <cell r="F51">
            <v>38923.918748457596</v>
          </cell>
          <cell r="G51">
            <v>2.19</v>
          </cell>
        </row>
        <row r="52">
          <cell r="B52" t="str">
            <v>CURVA VERTICAL INT o EXT BANDEJA SEMIPESADA 20 X 8 A 90° GALV</v>
          </cell>
          <cell r="C52" t="str">
            <v>UN</v>
          </cell>
          <cell r="D52">
            <v>35446.548382960005</v>
          </cell>
          <cell r="E52">
            <v>5671.4477412736005</v>
          </cell>
          <cell r="F52">
            <v>41117.996124233607</v>
          </cell>
          <cell r="G52">
            <v>2.3940000000000001</v>
          </cell>
        </row>
        <row r="53">
          <cell r="B53" t="str">
            <v>CURVA VERTICAL INT o EXT BANDEJA SEMIPESADA 30 X 8 A 90° GALV</v>
          </cell>
          <cell r="C53" t="str">
            <v>UN</v>
          </cell>
          <cell r="D53">
            <v>30729</v>
          </cell>
          <cell r="E53">
            <v>4916.6400000000003</v>
          </cell>
          <cell r="F53">
            <v>42774.767999999996</v>
          </cell>
          <cell r="G53">
            <v>2.5979999999999999</v>
          </cell>
        </row>
        <row r="54">
          <cell r="B54" t="str">
            <v>CURVA VERTICAL INT o EXT BANDEJA SEMIPESADA 40 X 8 A 90° GALV</v>
          </cell>
          <cell r="C54" t="str">
            <v>UN</v>
          </cell>
          <cell r="D54">
            <v>39928.637869120001</v>
          </cell>
          <cell r="E54">
            <v>6388.5820590592002</v>
          </cell>
          <cell r="F54">
            <v>46317.219928179198</v>
          </cell>
          <cell r="G54">
            <v>2.802</v>
          </cell>
        </row>
        <row r="55">
          <cell r="B55" t="str">
            <v>CURVA VERTICAL INT o EXT BANDEJA SEMIPESADA 50 X 8 A 90° GALV</v>
          </cell>
          <cell r="C55" t="str">
            <v>UN</v>
          </cell>
          <cell r="D55">
            <v>42306.759317680007</v>
          </cell>
          <cell r="E55">
            <v>6769.0814908288012</v>
          </cell>
          <cell r="F55">
            <v>49075.840808508809</v>
          </cell>
          <cell r="G55">
            <v>3.0059999999999998</v>
          </cell>
        </row>
        <row r="56">
          <cell r="B56" t="str">
            <v>CURVA VERTICAL INT o EXT BANDEJA SEMIPESADA 60 X 8 A 90° GALV</v>
          </cell>
          <cell r="C56" t="str">
            <v>UN</v>
          </cell>
          <cell r="D56">
            <v>44452.169149960006</v>
          </cell>
          <cell r="E56">
            <v>7112.3470639936013</v>
          </cell>
          <cell r="F56">
            <v>51564.516213953604</v>
          </cell>
          <cell r="G56">
            <v>3.2109999999999999</v>
          </cell>
        </row>
        <row r="57">
          <cell r="B57" t="str">
            <v>REDUCCION SIMETRICA, DER. o IZQ. BANDEJA SEMI 20 A 10 x 8 CM GALV</v>
          </cell>
          <cell r="C57" t="str">
            <v>UN</v>
          </cell>
          <cell r="D57">
            <v>26885.098646120001</v>
          </cell>
          <cell r="E57">
            <v>4301.6157833792004</v>
          </cell>
          <cell r="F57">
            <v>31186.714429499199</v>
          </cell>
          <cell r="G57">
            <v>1.621</v>
          </cell>
        </row>
        <row r="58">
          <cell r="B58" t="str">
            <v>REDUCCION SIMETRICA, DER. o IZQ. BANDEJA SEMI 30 A 10 x 8 CM GALV</v>
          </cell>
          <cell r="C58" t="str">
            <v>UN</v>
          </cell>
          <cell r="D58">
            <v>27944.520935760003</v>
          </cell>
          <cell r="E58">
            <v>4471.1233497216008</v>
          </cell>
          <cell r="F58">
            <v>32415.644285481601</v>
          </cell>
          <cell r="G58">
            <v>1.742</v>
          </cell>
        </row>
        <row r="59">
          <cell r="B59" t="str">
            <v>REDUCCION SIMETRICA, DER. o IZQ. BANDEJA SEMI 30 A 20 x 8 CM GALV</v>
          </cell>
          <cell r="C59" t="str">
            <v>UN</v>
          </cell>
          <cell r="D59">
            <v>28311.12142716</v>
          </cell>
          <cell r="E59">
            <v>4529.7794283456005</v>
          </cell>
          <cell r="F59">
            <v>32840.900855505599</v>
          </cell>
          <cell r="G59">
            <v>1.772</v>
          </cell>
        </row>
        <row r="60">
          <cell r="B60" t="str">
            <v>REDUCCION SIMETRICA, DER. o IZQ. BANDEJA SEMI 40 A 20 x 8 CM GALV</v>
          </cell>
          <cell r="C60" t="str">
            <v>UN</v>
          </cell>
          <cell r="D60">
            <v>29219.653079760003</v>
          </cell>
          <cell r="E60">
            <v>4675.1444927616003</v>
          </cell>
          <cell r="F60">
            <v>33894.797572521602</v>
          </cell>
          <cell r="G60">
            <v>1.895</v>
          </cell>
        </row>
        <row r="61">
          <cell r="B61" t="str">
            <v>REDUCCION SIMETRICA, DER. o IZQ. BANDEJA SEMI 40 A 30 x 8 CM GALV</v>
          </cell>
          <cell r="C61" t="str">
            <v>UN</v>
          </cell>
          <cell r="D61">
            <v>29347.166294160004</v>
          </cell>
          <cell r="E61">
            <v>4695.5466070656012</v>
          </cell>
          <cell r="F61">
            <v>34042.712901225605</v>
          </cell>
          <cell r="G61">
            <v>1.9259999999999999</v>
          </cell>
        </row>
        <row r="62">
          <cell r="B62" t="str">
            <v>REDUCCION SIMETRICA, DER. o IZQ. BANDEJA SEMI 50 A 20 x 8 CM GALV</v>
          </cell>
          <cell r="C62" t="str">
            <v>UN</v>
          </cell>
          <cell r="D62">
            <v>29673.387600999999</v>
          </cell>
          <cell r="E62">
            <v>4747.7420161600003</v>
          </cell>
          <cell r="F62">
            <v>34421.129617159997</v>
          </cell>
          <cell r="G62">
            <v>2.0449999999999999</v>
          </cell>
        </row>
        <row r="63">
          <cell r="B63" t="str">
            <v>REDUCCION SIMETRICA, DER. o IZQ. BANDEJA SEMI 50 A 30 x 8 CM GALV</v>
          </cell>
          <cell r="C63" t="str">
            <v>UN</v>
          </cell>
          <cell r="D63">
            <v>30861.385715160002</v>
          </cell>
          <cell r="E63">
            <v>4937.8217144256005</v>
          </cell>
          <cell r="F63">
            <v>35799.2074295856</v>
          </cell>
          <cell r="G63">
            <v>2.048</v>
          </cell>
        </row>
        <row r="64">
          <cell r="B64" t="str">
            <v>REDUCCION SIMETRICA, DER. o IZQ. BANDEJA SEMI 50 A 40 x 8 CM GALV</v>
          </cell>
          <cell r="C64" t="str">
            <v>UN</v>
          </cell>
          <cell r="D64">
            <v>31206.734004160004</v>
          </cell>
          <cell r="E64">
            <v>4993.077440665601</v>
          </cell>
          <cell r="F64">
            <v>36199.811444825602</v>
          </cell>
          <cell r="G64">
            <v>2.0790000000000002</v>
          </cell>
        </row>
        <row r="65">
          <cell r="B65" t="str">
            <v>REDUCCION SIMETRICA, DER. o IZQ. BANDEJA SEMI 60 A 20 x 8 CM GALV</v>
          </cell>
          <cell r="C65" t="str">
            <v>UN</v>
          </cell>
          <cell r="D65">
            <v>32162.020502039999</v>
          </cell>
          <cell r="E65">
            <v>5145.9232803264003</v>
          </cell>
          <cell r="F65">
            <v>37307.943782366397</v>
          </cell>
          <cell r="G65">
            <v>2.21</v>
          </cell>
        </row>
        <row r="66">
          <cell r="B66" t="str">
            <v>REDUCCION SIMETRICA, DER. o IZQ. BANDEJA SEMI 60 A 30 x 8 CM GALV</v>
          </cell>
          <cell r="C66" t="str">
            <v>UN</v>
          </cell>
          <cell r="D66">
            <v>32319.286799800004</v>
          </cell>
          <cell r="E66">
            <v>5171.0858879680009</v>
          </cell>
          <cell r="F66">
            <v>37490.372687768002</v>
          </cell>
          <cell r="G66">
            <v>2.198</v>
          </cell>
        </row>
        <row r="67">
          <cell r="B67" t="str">
            <v>REDUCCION SIMETRICA, DER. o IZQ. BANDEJA SEMI 60 A 40 x 8 CM GALV</v>
          </cell>
          <cell r="C67" t="str">
            <v>UN</v>
          </cell>
          <cell r="D67">
            <v>32436.173912999999</v>
          </cell>
          <cell r="E67">
            <v>5189.7878260799998</v>
          </cell>
          <cell r="F67">
            <v>37625.961739079998</v>
          </cell>
          <cell r="G67">
            <v>2.2010000000000001</v>
          </cell>
        </row>
        <row r="68">
          <cell r="B68" t="str">
            <v>REDUCCION SIMETRICA, DER. o IZQ. BANDEJA SEMI 60 A 50 x 8 CM GALV</v>
          </cell>
          <cell r="C68" t="str">
            <v>UN</v>
          </cell>
          <cell r="D68">
            <v>32852.717080039998</v>
          </cell>
          <cell r="E68">
            <v>5256.4347328063996</v>
          </cell>
          <cell r="F68">
            <v>38109.151812846394</v>
          </cell>
          <cell r="G68">
            <v>2.2320000000000002</v>
          </cell>
        </row>
        <row r="69">
          <cell r="B69" t="str">
            <v>DUCTO CERRADO 8X30cm CON DIVISIÓN CENTRAL.</v>
          </cell>
          <cell r="C69" t="str">
            <v>ML</v>
          </cell>
          <cell r="D69">
            <v>28343.103448275862</v>
          </cell>
          <cell r="E69">
            <v>4534.8965517241377</v>
          </cell>
          <cell r="F69">
            <v>32878</v>
          </cell>
          <cell r="G69">
            <v>6</v>
          </cell>
        </row>
        <row r="70">
          <cell r="B70" t="str">
            <v>BANDEJA CF54X100mm L 1m EZ  CM000071</v>
          </cell>
          <cell r="C70" t="str">
            <v>ML</v>
          </cell>
          <cell r="D70">
            <v>21666.37931034483</v>
          </cell>
          <cell r="E70">
            <v>3466.620689655173</v>
          </cell>
          <cell r="F70">
            <v>25133</v>
          </cell>
          <cell r="G70">
            <v>0.8</v>
          </cell>
        </row>
        <row r="71">
          <cell r="B71" t="str">
            <v>BANDEJA CF54X100mm L 1m GC  CM000073</v>
          </cell>
          <cell r="C71" t="str">
            <v>ML</v>
          </cell>
          <cell r="D71">
            <v>32922.413793103449</v>
          </cell>
          <cell r="E71">
            <v>5267.5862068965516</v>
          </cell>
          <cell r="F71">
            <v>38190</v>
          </cell>
          <cell r="G71">
            <v>0.8</v>
          </cell>
        </row>
        <row r="72">
          <cell r="B72" t="str">
            <v>BANDEJA CF54X150mm L 1m EZ  CM000081</v>
          </cell>
          <cell r="C72" t="str">
            <v>ML</v>
          </cell>
          <cell r="D72">
            <v>23161.206896551725</v>
          </cell>
          <cell r="E72">
            <v>3705.7931034482758</v>
          </cell>
          <cell r="F72">
            <v>26867</v>
          </cell>
          <cell r="G72">
            <v>1.1000000000000001</v>
          </cell>
        </row>
        <row r="73">
          <cell r="B73" t="str">
            <v>BANDEJA CF54X150mm L 1m EZ  CM000081</v>
          </cell>
          <cell r="C73" t="str">
            <v>ML</v>
          </cell>
          <cell r="D73">
            <v>24566.37931034483</v>
          </cell>
          <cell r="E73">
            <v>3930.620689655173</v>
          </cell>
          <cell r="F73">
            <v>28497</v>
          </cell>
          <cell r="G73">
            <v>1.1000000000000001</v>
          </cell>
        </row>
        <row r="74">
          <cell r="B74" t="str">
            <v>BANDEJA CF54X150mm L 1m GC  CM000083</v>
          </cell>
          <cell r="C74" t="str">
            <v>ML</v>
          </cell>
          <cell r="D74">
            <v>34887.931034482761</v>
          </cell>
          <cell r="E74">
            <v>5582.0689655172418</v>
          </cell>
          <cell r="F74">
            <v>40470</v>
          </cell>
          <cell r="G74">
            <v>1.1000000000000001</v>
          </cell>
        </row>
        <row r="75">
          <cell r="B75" t="str">
            <v>BANDEJA CF54X200mm L 1m EZ  CM000091</v>
          </cell>
          <cell r="C75" t="str">
            <v>ML</v>
          </cell>
          <cell r="D75">
            <v>32644</v>
          </cell>
          <cell r="E75">
            <v>5223.04</v>
          </cell>
          <cell r="F75">
            <v>45440.447999999997</v>
          </cell>
          <cell r="G75">
            <v>1.4</v>
          </cell>
        </row>
        <row r="76">
          <cell r="B76" t="str">
            <v>BANDEJA CF54X200mm L 1m GC  CM000093</v>
          </cell>
          <cell r="C76" t="str">
            <v>ML</v>
          </cell>
        </row>
        <row r="77">
          <cell r="B77" t="str">
            <v>BANDEJA CF54X300mm L 1m EZ  CM000101</v>
          </cell>
          <cell r="C77" t="str">
            <v>ML</v>
          </cell>
          <cell r="D77">
            <v>30445.689655172417</v>
          </cell>
          <cell r="E77">
            <v>4871.310344827587</v>
          </cell>
          <cell r="F77">
            <v>35317</v>
          </cell>
          <cell r="G77">
            <v>2.2999999999999998</v>
          </cell>
        </row>
        <row r="78">
          <cell r="B78" t="str">
            <v>BANDEJA CF54X300mm L 1m GC  CM000103</v>
          </cell>
          <cell r="C78" t="str">
            <v>ML</v>
          </cell>
          <cell r="D78">
            <v>40034.482758620696</v>
          </cell>
          <cell r="E78">
            <v>6405.5172413793116</v>
          </cell>
          <cell r="F78">
            <v>46440</v>
          </cell>
          <cell r="G78">
            <v>2.2999999999999998</v>
          </cell>
        </row>
        <row r="79">
          <cell r="B79" t="str">
            <v>BANDEJA CF54X400mm L 1m EZ  CM000201</v>
          </cell>
          <cell r="C79" t="str">
            <v>ML</v>
          </cell>
          <cell r="D79">
            <v>47614</v>
          </cell>
          <cell r="E79">
            <v>7618.24</v>
          </cell>
          <cell r="F79">
            <v>66278.687999999995</v>
          </cell>
          <cell r="G79">
            <v>3.1</v>
          </cell>
        </row>
        <row r="80">
          <cell r="B80" t="str">
            <v>BANDEJA CF54X400mm L 1m GC  CM000203</v>
          </cell>
          <cell r="C80" t="str">
            <v>ML</v>
          </cell>
          <cell r="D80">
            <v>55681.034482758623</v>
          </cell>
          <cell r="E80">
            <v>8908.9655172413804</v>
          </cell>
          <cell r="F80">
            <v>64590</v>
          </cell>
          <cell r="G80">
            <v>3.1</v>
          </cell>
        </row>
        <row r="81">
          <cell r="B81" t="str">
            <v>BANDEJA CF54X500mm L 1m EZ  CM000301</v>
          </cell>
          <cell r="C81" t="str">
            <v>ML</v>
          </cell>
          <cell r="D81">
            <v>44827.586206896558</v>
          </cell>
          <cell r="E81">
            <v>7172.4137931034493</v>
          </cell>
          <cell r="F81">
            <v>52000</v>
          </cell>
          <cell r="G81">
            <v>0.5</v>
          </cell>
        </row>
        <row r="82">
          <cell r="B82" t="str">
            <v>BANDEJA CF54X600mm L 1m EZ  CM000401</v>
          </cell>
          <cell r="C82" t="str">
            <v>ML</v>
          </cell>
          <cell r="D82">
            <v>50431.034482758623</v>
          </cell>
          <cell r="E82">
            <v>8068.9655172413795</v>
          </cell>
          <cell r="F82">
            <v>58500</v>
          </cell>
          <cell r="G82">
            <v>4</v>
          </cell>
        </row>
        <row r="83">
          <cell r="B83" t="str">
            <v xml:space="preserve">Tapa Bandeja portacable Superior de 30 cm x 2,4 mt </v>
          </cell>
          <cell r="C83" t="str">
            <v>ml</v>
          </cell>
          <cell r="D83">
            <v>29984</v>
          </cell>
          <cell r="E83">
            <v>4797.4400000000005</v>
          </cell>
          <cell r="F83">
            <v>41737.728000000003</v>
          </cell>
          <cell r="G83">
            <v>4</v>
          </cell>
        </row>
        <row r="84">
          <cell r="B84" t="str">
            <v>Tapa Bandeja portacable Inferior de 30 cm x 2,4 mt</v>
          </cell>
          <cell r="C84" t="str">
            <v>ml</v>
          </cell>
          <cell r="D84">
            <v>28522</v>
          </cell>
          <cell r="E84">
            <v>4563.5200000000004</v>
          </cell>
          <cell r="F84">
            <v>39702.624000000003</v>
          </cell>
          <cell r="G84">
            <v>4</v>
          </cell>
        </row>
        <row r="85">
          <cell r="B85" t="str">
            <v>TAPA P/BANDEJA TBPG10C20   SUPERIOR</v>
          </cell>
          <cell r="D85">
            <v>26541.625000000004</v>
          </cell>
        </row>
        <row r="86">
          <cell r="B86" t="str">
            <v>TAPA P/BANDEJA TBPG10C20I  INFERIOR</v>
          </cell>
          <cell r="D86">
            <v>26541.625000000004</v>
          </cell>
        </row>
        <row r="87">
          <cell r="B87" t="str">
            <v>TAPA P/BANDEJA TBPG20C20   SUPERIOR</v>
          </cell>
          <cell r="D87">
            <v>41336.625000000015</v>
          </cell>
        </row>
        <row r="88">
          <cell r="B88" t="str">
            <v>TAPA P/BANDEJA TBPG20C20I  INFERIOR</v>
          </cell>
          <cell r="D88">
            <v>41336.625000000015</v>
          </cell>
        </row>
        <row r="89">
          <cell r="B89" t="str">
            <v>TAPA P/BANDEJA TBPG30C20   SUPERIOR</v>
          </cell>
          <cell r="D89">
            <v>59591.125000000007</v>
          </cell>
        </row>
        <row r="90">
          <cell r="B90" t="str">
            <v>TAPA P/BANDEJA TBPG30C20I  INFERIOR</v>
          </cell>
          <cell r="D90">
            <v>59591.125000000007</v>
          </cell>
        </row>
        <row r="91">
          <cell r="B91" t="str">
            <v>TAPA P/BANDEJA TBPG40C20   SUPERIOR</v>
          </cell>
          <cell r="D91">
            <v>77572.000000000029</v>
          </cell>
        </row>
        <row r="92">
          <cell r="B92" t="str">
            <v>TAPA P/BANDEJA TBPG40C20I  INFERIOR</v>
          </cell>
          <cell r="D92">
            <v>77572.000000000029</v>
          </cell>
        </row>
        <row r="93">
          <cell r="B93" t="str">
            <v>TAPA P/BANDEJA TBPG60C20   SUPERIOR</v>
          </cell>
          <cell r="D93">
            <v>103138.75</v>
          </cell>
        </row>
        <row r="94">
          <cell r="B94" t="str">
            <v>CANALETA 12x5CM x2.4m</v>
          </cell>
          <cell r="C94" t="str">
            <v>ML</v>
          </cell>
          <cell r="D94">
            <v>64207</v>
          </cell>
          <cell r="E94">
            <v>10273.120000000001</v>
          </cell>
          <cell r="F94">
            <v>89376.143999999986</v>
          </cell>
          <cell r="G94">
            <v>8.5</v>
          </cell>
        </row>
        <row r="95">
          <cell r="B95" t="str">
            <v>CANALETA 11x5CM x2.4m tapa presión</v>
          </cell>
          <cell r="C95" t="str">
            <v>ML</v>
          </cell>
          <cell r="D95">
            <v>49795</v>
          </cell>
          <cell r="E95">
            <v>7967.2</v>
          </cell>
          <cell r="F95">
            <v>69314.64</v>
          </cell>
          <cell r="G95">
            <v>9.5</v>
          </cell>
        </row>
        <row r="96">
          <cell r="B96" t="str">
            <v>CANALETA 16x5CM x2.4m</v>
          </cell>
          <cell r="C96" t="str">
            <v>ML</v>
          </cell>
          <cell r="D96">
            <v>100203</v>
          </cell>
          <cell r="E96">
            <v>16032.48</v>
          </cell>
          <cell r="F96">
            <v>116235.48</v>
          </cell>
          <cell r="G96">
            <v>9.5</v>
          </cell>
        </row>
        <row r="97">
          <cell r="B97" t="str">
            <v>CANALETA 4x4CM</v>
          </cell>
          <cell r="D97">
            <v>20000</v>
          </cell>
        </row>
        <row r="98">
          <cell r="B98" t="str">
            <v>TROQUEL PARA CANALETA 12x5cm</v>
          </cell>
          <cell r="C98" t="str">
            <v>UN</v>
          </cell>
          <cell r="D98">
            <v>5948.2758620689656</v>
          </cell>
          <cell r="E98">
            <v>951.72413793103453</v>
          </cell>
          <cell r="F98">
            <v>6900</v>
          </cell>
          <cell r="G98">
            <v>0.15</v>
          </cell>
        </row>
        <row r="99">
          <cell r="B99" t="str">
            <v>SOPORTE MENSULA CSN 100mm GC  CM556103</v>
          </cell>
          <cell r="C99" t="str">
            <v>UN</v>
          </cell>
          <cell r="D99">
            <v>11185.344827586208</v>
          </cell>
          <cell r="E99">
            <v>1789.6551724137935</v>
          </cell>
          <cell r="F99">
            <v>12975</v>
          </cell>
          <cell r="G99">
            <v>1.4</v>
          </cell>
        </row>
        <row r="100">
          <cell r="B100" t="str">
            <v>SOPORTE MENSULA CSN 100mm GS  CM556100</v>
          </cell>
          <cell r="C100" t="str">
            <v>UN</v>
          </cell>
          <cell r="D100">
            <v>7047.4137931034484</v>
          </cell>
          <cell r="E100">
            <v>1127.5862068965519</v>
          </cell>
          <cell r="F100">
            <v>8175</v>
          </cell>
          <cell r="G100">
            <v>1.4</v>
          </cell>
        </row>
        <row r="101">
          <cell r="B101" t="str">
            <v>SOPORTE MENSULA CSN 200mm GC  CM556123</v>
          </cell>
          <cell r="C101" t="str">
            <v>UN</v>
          </cell>
          <cell r="D101">
            <v>12413.793103448277</v>
          </cell>
          <cell r="E101">
            <v>1986.2068965517244</v>
          </cell>
          <cell r="F101">
            <v>14400</v>
          </cell>
          <cell r="G101">
            <v>1.8</v>
          </cell>
        </row>
        <row r="102">
          <cell r="B102" t="str">
            <v>SOPORTE MENSULA CSN 200mm GS  CM556120</v>
          </cell>
          <cell r="C102" t="str">
            <v>UN</v>
          </cell>
          <cell r="D102">
            <v>8275.8620689655181</v>
          </cell>
          <cell r="E102">
            <v>1324.137931034483</v>
          </cell>
          <cell r="F102">
            <v>9600</v>
          </cell>
          <cell r="G102">
            <v>1.8</v>
          </cell>
        </row>
        <row r="103">
          <cell r="B103" t="str">
            <v>SOPORTE MENSULA CSN 300mm GC  CM556133</v>
          </cell>
          <cell r="C103" t="str">
            <v>UN</v>
          </cell>
          <cell r="D103">
            <v>14547.413793103449</v>
          </cell>
          <cell r="E103">
            <v>2327.5862068965521</v>
          </cell>
          <cell r="F103">
            <v>16875</v>
          </cell>
          <cell r="G103">
            <v>2.2000000000000002</v>
          </cell>
        </row>
        <row r="104">
          <cell r="B104" t="str">
            <v>SOPORTE MENSULA CSN 300mm GS  CM556130</v>
          </cell>
          <cell r="C104" t="str">
            <v>UN</v>
          </cell>
          <cell r="D104">
            <v>11702.586206896553</v>
          </cell>
          <cell r="E104">
            <v>1872.4137931034484</v>
          </cell>
          <cell r="F104">
            <v>13575</v>
          </cell>
          <cell r="G104">
            <v>2.25</v>
          </cell>
        </row>
        <row r="105">
          <cell r="B105" t="str">
            <v>SOPORTE PIEAMIGO X40cm</v>
          </cell>
          <cell r="C105" t="str">
            <v>UN</v>
          </cell>
          <cell r="D105">
            <v>12445.689655172415</v>
          </cell>
          <cell r="E105">
            <v>1991.3103448275865</v>
          </cell>
          <cell r="F105">
            <v>14437</v>
          </cell>
          <cell r="G105">
            <v>0.8</v>
          </cell>
        </row>
        <row r="106">
          <cell r="B106" t="str">
            <v>SOPORTE PELDAÑO 10cm</v>
          </cell>
          <cell r="C106" t="str">
            <v>UN</v>
          </cell>
          <cell r="D106">
            <v>1963.793103448276</v>
          </cell>
          <cell r="E106">
            <v>314.20689655172418</v>
          </cell>
          <cell r="F106">
            <v>2278</v>
          </cell>
          <cell r="G106">
            <v>0.159</v>
          </cell>
        </row>
        <row r="107">
          <cell r="B107" t="str">
            <v>SOPORTE PELDAÑO 20cm</v>
          </cell>
          <cell r="C107" t="str">
            <v>UN</v>
          </cell>
          <cell r="D107">
            <v>2796.5517241379312</v>
          </cell>
          <cell r="E107">
            <v>447.44827586206901</v>
          </cell>
          <cell r="F107">
            <v>3244</v>
          </cell>
          <cell r="G107">
            <v>0.23799999999999999</v>
          </cell>
        </row>
        <row r="108">
          <cell r="B108" t="str">
            <v>SOPORTE PELDAÑO 30cm</v>
          </cell>
          <cell r="C108" t="str">
            <v>UN</v>
          </cell>
          <cell r="D108">
            <v>3684.4827586206898</v>
          </cell>
          <cell r="E108">
            <v>589.51724137931035</v>
          </cell>
          <cell r="F108">
            <v>4274</v>
          </cell>
          <cell r="G108">
            <v>0.318</v>
          </cell>
        </row>
        <row r="109">
          <cell r="B109" t="str">
            <v>SOPORTE PELDAÑO 40cm</v>
          </cell>
          <cell r="C109" t="str">
            <v>UN</v>
          </cell>
          <cell r="D109">
            <v>4620.6896551724139</v>
          </cell>
          <cell r="E109">
            <v>739.31034482758628</v>
          </cell>
          <cell r="F109">
            <v>5360</v>
          </cell>
          <cell r="G109">
            <v>0.39700000000000002</v>
          </cell>
        </row>
        <row r="110">
          <cell r="B110" t="str">
            <v>SOPORTE PELDAÑO 50cm</v>
          </cell>
          <cell r="C110" t="str">
            <v>UN</v>
          </cell>
          <cell r="D110">
            <v>5533.620689655173</v>
          </cell>
          <cell r="E110">
            <v>885.37931034482767</v>
          </cell>
          <cell r="F110">
            <v>6419</v>
          </cell>
          <cell r="G110">
            <v>0.47599999999999998</v>
          </cell>
        </row>
        <row r="111">
          <cell r="B111" t="str">
            <v>SOPORTE PELDAÑO 60cm</v>
          </cell>
          <cell r="C111" t="str">
            <v>UN</v>
          </cell>
          <cell r="D111">
            <v>6449.1379310344828</v>
          </cell>
          <cell r="E111">
            <v>1031.8620689655172</v>
          </cell>
          <cell r="F111">
            <v>7481</v>
          </cell>
          <cell r="G111">
            <v>0.55600000000000005</v>
          </cell>
        </row>
        <row r="112">
          <cell r="B112" t="str">
            <v>Elementos de fijación bandeja portacables</v>
          </cell>
          <cell r="D112">
            <v>12000</v>
          </cell>
        </row>
        <row r="113">
          <cell r="B113" t="str">
            <v xml:space="preserve">CABLEADO </v>
          </cell>
        </row>
        <row r="114">
          <cell r="B114" t="str">
            <v>ALAMBRE THHN-THWN 12</v>
          </cell>
          <cell r="C114" t="str">
            <v>ML</v>
          </cell>
          <cell r="D114">
            <v>719.4</v>
          </cell>
          <cell r="E114">
            <v>115.104</v>
          </cell>
          <cell r="F114">
            <v>1001.4048</v>
          </cell>
          <cell r="G114">
            <v>3.6999999999999998E-2</v>
          </cell>
        </row>
        <row r="115">
          <cell r="B115" t="str">
            <v>ALAMBRE THHN-THWN 14</v>
          </cell>
          <cell r="C115" t="str">
            <v>ML</v>
          </cell>
          <cell r="D115">
            <v>499.2</v>
          </cell>
          <cell r="E115">
            <v>79.872</v>
          </cell>
          <cell r="F115">
            <v>694.88639999999998</v>
          </cell>
          <cell r="G115">
            <v>3.5000000000000003E-2</v>
          </cell>
        </row>
        <row r="116">
          <cell r="B116" t="str">
            <v>ALAMBRE THHN-THWN 10</v>
          </cell>
          <cell r="C116" t="str">
            <v>ML</v>
          </cell>
          <cell r="D116">
            <v>1156.8</v>
          </cell>
          <cell r="E116">
            <v>185.08799999999999</v>
          </cell>
          <cell r="F116">
            <v>1610.2655999999999</v>
          </cell>
          <cell r="G116">
            <v>5.8999999999999997E-2</v>
          </cell>
        </row>
        <row r="117">
          <cell r="B117" t="str">
            <v>ALAMBRE THHN-THWN 8</v>
          </cell>
          <cell r="C117" t="str">
            <v>ML</v>
          </cell>
          <cell r="D117">
            <v>1842</v>
          </cell>
          <cell r="E117">
            <v>294.72000000000003</v>
          </cell>
          <cell r="F117">
            <v>2564.0640000000003</v>
          </cell>
          <cell r="G117">
            <v>9.5000000000000001E-2</v>
          </cell>
        </row>
        <row r="118">
          <cell r="B118" t="str">
            <v>Alambrón de aluminio de 8mm de diámetro</v>
          </cell>
          <cell r="C118" t="str">
            <v>ML</v>
          </cell>
          <cell r="D118">
            <v>1957</v>
          </cell>
          <cell r="E118">
            <v>313.12</v>
          </cell>
          <cell r="F118">
            <v>2271</v>
          </cell>
          <cell r="G118">
            <v>3.6999999999999998E-2</v>
          </cell>
        </row>
        <row r="119">
          <cell r="B119" t="str">
            <v>Alambre Guía Galvanizado Cal. 14</v>
          </cell>
          <cell r="C119" t="str">
            <v>ML</v>
          </cell>
          <cell r="D119">
            <v>93.103448275862078</v>
          </cell>
          <cell r="E119">
            <v>14.896551724137932</v>
          </cell>
          <cell r="F119">
            <v>108</v>
          </cell>
          <cell r="G119">
            <v>2.7439999999999999E-2</v>
          </cell>
        </row>
        <row r="120">
          <cell r="B120" t="str">
            <v>ALAMBRE DESNUDO No. 12AWG</v>
          </cell>
          <cell r="C120" t="str">
            <v>ML</v>
          </cell>
          <cell r="D120">
            <v>679.8</v>
          </cell>
          <cell r="E120">
            <v>108.768</v>
          </cell>
          <cell r="F120">
            <v>946.28159999999991</v>
          </cell>
          <cell r="G120">
            <v>2.9399999999999999E-2</v>
          </cell>
        </row>
        <row r="121">
          <cell r="B121" t="str">
            <v>CABLE DESNUDO No. 8AWG</v>
          </cell>
          <cell r="C121" t="str">
            <v>ML</v>
          </cell>
          <cell r="D121">
            <v>1955.3999999999999</v>
          </cell>
          <cell r="E121">
            <v>312.86399999999998</v>
          </cell>
          <cell r="F121">
            <v>2721.9167999999995</v>
          </cell>
          <cell r="G121">
            <v>7.5900000000000009E-2</v>
          </cell>
        </row>
        <row r="122">
          <cell r="B122" t="str">
            <v>Cable desnudo cobre N°6 AWG</v>
          </cell>
          <cell r="C122" t="str">
            <v>ML</v>
          </cell>
          <cell r="D122">
            <v>3022.2</v>
          </cell>
          <cell r="E122">
            <v>483.55199999999996</v>
          </cell>
          <cell r="F122">
            <v>4206.9023999999999</v>
          </cell>
          <cell r="G122">
            <v>0.121</v>
          </cell>
        </row>
        <row r="123">
          <cell r="B123" t="str">
            <v>CABLE DESNUDO No 4</v>
          </cell>
          <cell r="C123" t="str">
            <v>ML</v>
          </cell>
          <cell r="D123">
            <v>4652.3999999999996</v>
          </cell>
          <cell r="E123">
            <v>744.3839999999999</v>
          </cell>
          <cell r="F123">
            <v>6476.1407999999992</v>
          </cell>
          <cell r="G123">
            <v>0.192</v>
          </cell>
        </row>
        <row r="124">
          <cell r="B124" t="str">
            <v>CABLE DESNUDO No 2</v>
          </cell>
          <cell r="C124" t="str">
            <v>ML</v>
          </cell>
          <cell r="D124">
            <v>7485.5999999999995</v>
          </cell>
          <cell r="E124">
            <v>1197.6959999999999</v>
          </cell>
          <cell r="F124">
            <v>10419.955199999999</v>
          </cell>
          <cell r="G124">
            <v>0.31</v>
          </cell>
        </row>
        <row r="125">
          <cell r="B125" t="str">
            <v>CABLE DESNUDO 1/0</v>
          </cell>
          <cell r="C125" t="str">
            <v>ML</v>
          </cell>
          <cell r="D125">
            <v>13525.199999999999</v>
          </cell>
          <cell r="E125">
            <v>2164.0319999999997</v>
          </cell>
          <cell r="F125">
            <v>18827.078399999999</v>
          </cell>
          <cell r="G125">
            <v>0.49</v>
          </cell>
        </row>
        <row r="126">
          <cell r="B126" t="str">
            <v>CABLE DESNUDO 2/0</v>
          </cell>
          <cell r="C126" t="str">
            <v>ML</v>
          </cell>
          <cell r="D126">
            <v>14797.199999999999</v>
          </cell>
          <cell r="E126">
            <v>2367.5519999999997</v>
          </cell>
          <cell r="F126">
            <v>20597.702399999998</v>
          </cell>
          <cell r="G126">
            <v>0.62</v>
          </cell>
        </row>
        <row r="127">
          <cell r="B127" t="str">
            <v>CABLE DESNUDO 4/0</v>
          </cell>
          <cell r="C127" t="str">
            <v>ML</v>
          </cell>
          <cell r="D127">
            <v>23187.599999999999</v>
          </cell>
          <cell r="E127">
            <v>3710.0159999999996</v>
          </cell>
          <cell r="F127">
            <v>32277.139199999998</v>
          </cell>
          <cell r="G127">
            <v>0.97</v>
          </cell>
        </row>
        <row r="128">
          <cell r="B128" t="str">
            <v>CABLE ENCAUCHETADO ST-C 2x10</v>
          </cell>
          <cell r="C128" t="str">
            <v>ML</v>
          </cell>
          <cell r="D128">
            <v>3637.7999999999997</v>
          </cell>
          <cell r="E128">
            <v>582.048</v>
          </cell>
          <cell r="F128">
            <v>5063.8175999999994</v>
          </cell>
          <cell r="G128">
            <v>0.21</v>
          </cell>
        </row>
        <row r="129">
          <cell r="B129" t="str">
            <v>CABLE ENCAUCHETADO ST-C 2x12</v>
          </cell>
          <cell r="C129" t="str">
            <v>ML</v>
          </cell>
          <cell r="D129">
            <v>2697</v>
          </cell>
          <cell r="E129">
            <v>431.52</v>
          </cell>
          <cell r="F129">
            <v>3754.2239999999997</v>
          </cell>
          <cell r="G129">
            <v>0.14299999999999999</v>
          </cell>
        </row>
        <row r="130">
          <cell r="B130" t="str">
            <v>CABLE ENCAUCHETADO ST-C 2x14</v>
          </cell>
          <cell r="C130" t="str">
            <v>ML</v>
          </cell>
          <cell r="D130">
            <v>1983.6</v>
          </cell>
          <cell r="E130">
            <v>317.37599999999998</v>
          </cell>
          <cell r="F130">
            <v>2761.1711999999993</v>
          </cell>
          <cell r="G130">
            <v>0.105</v>
          </cell>
        </row>
        <row r="131">
          <cell r="B131" t="str">
            <v>CABLE ENCAUCHETADO ST-C 2x16</v>
          </cell>
          <cell r="C131" t="str">
            <v>ML</v>
          </cell>
          <cell r="D131">
            <v>1248.5999999999999</v>
          </cell>
          <cell r="E131">
            <v>199.77599999999998</v>
          </cell>
          <cell r="F131">
            <v>1738.0511999999999</v>
          </cell>
          <cell r="G131">
            <v>0.1</v>
          </cell>
        </row>
        <row r="132">
          <cell r="B132" t="str">
            <v>CABLE ENCAUCHETADO ST-C 2x18</v>
          </cell>
          <cell r="C132" t="str">
            <v>ML</v>
          </cell>
          <cell r="D132">
            <v>918.6</v>
          </cell>
          <cell r="E132">
            <v>146.976</v>
          </cell>
          <cell r="F132">
            <v>1278.6912</v>
          </cell>
          <cell r="G132">
            <v>0.09</v>
          </cell>
        </row>
        <row r="133">
          <cell r="B133" t="str">
            <v>CABLE ENCAUCHETADO ST-C 3x8</v>
          </cell>
          <cell r="C133" t="str">
            <v>ML</v>
          </cell>
          <cell r="D133">
            <v>7588.2</v>
          </cell>
          <cell r="E133">
            <v>1214.1120000000001</v>
          </cell>
          <cell r="F133">
            <v>10562.7744</v>
          </cell>
          <cell r="G133">
            <v>0.443</v>
          </cell>
        </row>
        <row r="134">
          <cell r="B134" t="str">
            <v>CABLE ENCAUCHETADO ST-C 3x10</v>
          </cell>
          <cell r="C134" t="str">
            <v>ML</v>
          </cell>
          <cell r="D134">
            <v>5076</v>
          </cell>
          <cell r="E134">
            <v>812.16</v>
          </cell>
          <cell r="F134">
            <v>7065.7919999999995</v>
          </cell>
          <cell r="G134">
            <v>0.26500000000000001</v>
          </cell>
        </row>
        <row r="135">
          <cell r="B135" t="str">
            <v>CABLE ENCAUCHETADO ST-C 3x12</v>
          </cell>
          <cell r="C135" t="str">
            <v>ML</v>
          </cell>
          <cell r="D135">
            <v>3614.4</v>
          </cell>
          <cell r="E135">
            <v>578.30399999999997</v>
          </cell>
          <cell r="F135">
            <v>5031.2447999999995</v>
          </cell>
          <cell r="G135">
            <v>0.17799999999999999</v>
          </cell>
        </row>
        <row r="136">
          <cell r="B136" t="str">
            <v>CABLE ENCAUCHETADO ST-C 3x14</v>
          </cell>
          <cell r="C136" t="str">
            <v>ML</v>
          </cell>
          <cell r="D136">
            <v>2439.6</v>
          </cell>
          <cell r="E136">
            <v>390.33600000000001</v>
          </cell>
          <cell r="F136">
            <v>3395.9231999999997</v>
          </cell>
          <cell r="G136">
            <v>0.129</v>
          </cell>
        </row>
        <row r="137">
          <cell r="B137" t="str">
            <v>CABLE ENCAUCHETADO ST-C 3x16</v>
          </cell>
          <cell r="C137" t="str">
            <v>ML</v>
          </cell>
          <cell r="D137">
            <v>1705.8</v>
          </cell>
          <cell r="E137">
            <v>272.928</v>
          </cell>
          <cell r="F137">
            <v>2374.4735999999998</v>
          </cell>
          <cell r="G137">
            <v>0.12</v>
          </cell>
        </row>
        <row r="138">
          <cell r="B138" t="str">
            <v>CABLE ENCAUCHETADO ST-C 3x18</v>
          </cell>
          <cell r="C138" t="str">
            <v>ML</v>
          </cell>
          <cell r="D138">
            <v>1248.5999999999999</v>
          </cell>
          <cell r="E138">
            <v>199.77599999999998</v>
          </cell>
          <cell r="F138">
            <v>1738.0511999999999</v>
          </cell>
          <cell r="G138">
            <v>0.12</v>
          </cell>
        </row>
        <row r="139">
          <cell r="B139" t="str">
            <v>CABLE ENCAUCHETADO ST-C 4x6</v>
          </cell>
          <cell r="C139" t="str">
            <v>ML</v>
          </cell>
          <cell r="D139">
            <v>15781.8</v>
          </cell>
          <cell r="E139">
            <v>2525.0879999999997</v>
          </cell>
          <cell r="F139">
            <v>21968.265599999999</v>
          </cell>
          <cell r="G139">
            <v>0.78500000000000003</v>
          </cell>
        </row>
        <row r="140">
          <cell r="B140" t="str">
            <v>CABLE ENCAUCHETADO ST-C 4x8</v>
          </cell>
          <cell r="C140" t="str">
            <v>ML</v>
          </cell>
          <cell r="D140">
            <v>10161.6</v>
          </cell>
          <cell r="E140">
            <v>1625.856</v>
          </cell>
          <cell r="F140">
            <v>14144.947200000001</v>
          </cell>
          <cell r="G140">
            <v>0.54800000000000004</v>
          </cell>
        </row>
        <row r="141">
          <cell r="B141" t="str">
            <v>CABLE ENCAUCHETADO ST-C 4x10</v>
          </cell>
          <cell r="C141" t="str">
            <v>ML</v>
          </cell>
          <cell r="D141">
            <v>5917.8</v>
          </cell>
          <cell r="E141">
            <v>946.84800000000007</v>
          </cell>
          <cell r="F141">
            <v>8237.5776000000005</v>
          </cell>
          <cell r="G141">
            <v>0.33</v>
          </cell>
        </row>
        <row r="142">
          <cell r="B142" t="str">
            <v>CABLE ENCAUCHETADO ST-C 4x12</v>
          </cell>
          <cell r="C142" t="str">
            <v>ML</v>
          </cell>
          <cell r="D142">
            <v>4234.8</v>
          </cell>
          <cell r="E142">
            <v>677.5680000000001</v>
          </cell>
          <cell r="F142">
            <v>5894.8416000000007</v>
          </cell>
          <cell r="G142">
            <v>0.22</v>
          </cell>
        </row>
        <row r="143">
          <cell r="B143" t="str">
            <v>CABLE ENCAUCHETADO ST-C 4x14</v>
          </cell>
          <cell r="C143" t="str">
            <v>ML</v>
          </cell>
          <cell r="D143">
            <v>2930.4</v>
          </cell>
          <cell r="E143">
            <v>468.86400000000003</v>
          </cell>
          <cell r="F143">
            <v>4079.1167999999998</v>
          </cell>
          <cell r="G143">
            <v>0.157</v>
          </cell>
        </row>
        <row r="144">
          <cell r="B144" t="str">
            <v>CABLE ENCAUCHETADO ST-C 4x16</v>
          </cell>
          <cell r="C144" t="str">
            <v>ML</v>
          </cell>
          <cell r="D144">
            <v>2094</v>
          </cell>
          <cell r="E144">
            <v>335.04</v>
          </cell>
          <cell r="F144">
            <v>2914.848</v>
          </cell>
          <cell r="G144">
            <v>9.8000000000000004E-2</v>
          </cell>
        </row>
        <row r="145">
          <cell r="B145" t="str">
            <v>CABLE ENCAUCHETADO ST-C 4x18</v>
          </cell>
          <cell r="C145" t="str">
            <v>ML</v>
          </cell>
          <cell r="D145">
            <v>1587.6</v>
          </cell>
          <cell r="E145">
            <v>254.01599999999999</v>
          </cell>
          <cell r="F145">
            <v>2209.9391999999998</v>
          </cell>
          <cell r="G145">
            <v>0.1</v>
          </cell>
        </row>
        <row r="146">
          <cell r="B146" t="str">
            <v>CABLE ENCAUCHETADO ST-C 5x10</v>
          </cell>
          <cell r="C146" t="str">
            <v>ML</v>
          </cell>
          <cell r="D146">
            <v>18333.699999999997</v>
          </cell>
          <cell r="E146">
            <v>2933.3919999999994</v>
          </cell>
          <cell r="F146">
            <v>9440</v>
          </cell>
          <cell r="G146">
            <v>0.41299999999999998</v>
          </cell>
        </row>
        <row r="147">
          <cell r="B147" t="str">
            <v>CABLE ENCAUCHETADO ST-C 5x12</v>
          </cell>
          <cell r="C147" t="str">
            <v>ML</v>
          </cell>
          <cell r="D147">
            <v>13584.199999999999</v>
          </cell>
          <cell r="E147">
            <v>2173.4719999999998</v>
          </cell>
          <cell r="F147">
            <v>6880</v>
          </cell>
          <cell r="G147">
            <v>0.27500000000000002</v>
          </cell>
        </row>
        <row r="148">
          <cell r="B148" t="str">
            <v>CABLE SINTOX 10</v>
          </cell>
          <cell r="C148" t="str">
            <v>ML</v>
          </cell>
          <cell r="D148">
            <v>1737</v>
          </cell>
          <cell r="E148">
            <v>330.03000000000003</v>
          </cell>
          <cell r="F148">
            <v>2480.4360000000001</v>
          </cell>
          <cell r="G148">
            <v>0.35599999999999998</v>
          </cell>
        </row>
        <row r="149">
          <cell r="B149" t="str">
            <v>CABLE SINTOX 12</v>
          </cell>
          <cell r="C149" t="str">
            <v>ML</v>
          </cell>
          <cell r="D149">
            <v>1201.2</v>
          </cell>
          <cell r="E149">
            <v>228.22800000000001</v>
          </cell>
          <cell r="F149">
            <v>1715.3136000000002</v>
          </cell>
          <cell r="G149">
            <v>0.35599999999999998</v>
          </cell>
        </row>
        <row r="150">
          <cell r="B150" t="str">
            <v>CABLE THHN-THWN 14</v>
          </cell>
          <cell r="C150" t="str">
            <v>ML</v>
          </cell>
          <cell r="D150">
            <v>764.4</v>
          </cell>
          <cell r="E150">
            <v>145.23599999999999</v>
          </cell>
          <cell r="F150">
            <v>1091.5631999999998</v>
          </cell>
          <cell r="G150">
            <v>0.35599999999999998</v>
          </cell>
        </row>
        <row r="151">
          <cell r="B151" t="str">
            <v>CABLE THHN-THWN 12</v>
          </cell>
          <cell r="C151" t="str">
            <v>ML</v>
          </cell>
          <cell r="D151">
            <v>1092</v>
          </cell>
          <cell r="E151">
            <v>207.48</v>
          </cell>
          <cell r="F151">
            <v>1559.376</v>
          </cell>
          <cell r="G151">
            <v>0.35599999999999998</v>
          </cell>
        </row>
        <row r="152">
          <cell r="B152" t="str">
            <v>CABLE THHN-THWN 10</v>
          </cell>
          <cell r="C152" t="str">
            <v>ML</v>
          </cell>
          <cell r="D152">
            <v>1579.2</v>
          </cell>
          <cell r="E152">
            <v>300.048</v>
          </cell>
          <cell r="F152">
            <v>2255.0976000000001</v>
          </cell>
          <cell r="G152">
            <v>5.8000000000000003E-2</v>
          </cell>
        </row>
        <row r="153">
          <cell r="B153" t="str">
            <v>CABLE THHN-THWN 8</v>
          </cell>
          <cell r="C153" t="str">
            <v>ML</v>
          </cell>
          <cell r="D153">
            <v>2343</v>
          </cell>
          <cell r="E153">
            <v>445.17</v>
          </cell>
          <cell r="F153">
            <v>3345.8040000000001</v>
          </cell>
          <cell r="G153">
            <v>9.6000000000000002E-2</v>
          </cell>
        </row>
        <row r="154">
          <cell r="B154" t="str">
            <v>CABLE THHN-THWN 6</v>
          </cell>
          <cell r="C154" t="str">
            <v>ML</v>
          </cell>
          <cell r="D154">
            <v>3690</v>
          </cell>
          <cell r="E154">
            <v>701.1</v>
          </cell>
          <cell r="F154">
            <v>5269.3200000000006</v>
          </cell>
          <cell r="G154">
            <v>0.14499999999999999</v>
          </cell>
        </row>
        <row r="155">
          <cell r="B155" t="str">
            <v>CABLE THHN-THWN 4</v>
          </cell>
          <cell r="C155" t="str">
            <v>ML</v>
          </cell>
          <cell r="D155">
            <v>5074.2</v>
          </cell>
          <cell r="E155">
            <v>811.87199999999996</v>
          </cell>
          <cell r="F155">
            <v>7063.2864</v>
          </cell>
          <cell r="G155">
            <v>0.23200000000000001</v>
          </cell>
        </row>
        <row r="156">
          <cell r="B156" t="str">
            <v>CABLE THHN-THWN 2</v>
          </cell>
          <cell r="C156" t="str">
            <v>ML</v>
          </cell>
          <cell r="D156">
            <v>7870.2</v>
          </cell>
          <cell r="E156">
            <v>1259.232</v>
          </cell>
          <cell r="F156">
            <v>10955.3184</v>
          </cell>
          <cell r="G156">
            <v>0.35599999999999998</v>
          </cell>
        </row>
        <row r="157">
          <cell r="B157" t="str">
            <v>CABLE THHN-THWN 1/0</v>
          </cell>
          <cell r="C157" t="str">
            <v>ML</v>
          </cell>
          <cell r="D157">
            <v>14567.4</v>
          </cell>
          <cell r="E157">
            <v>2767.806</v>
          </cell>
          <cell r="F157">
            <v>20802.247199999998</v>
          </cell>
          <cell r="G157">
            <v>0.55600000000000005</v>
          </cell>
        </row>
        <row r="158">
          <cell r="B158" t="str">
            <v>CABLE THHN-THWN 2/0</v>
          </cell>
          <cell r="C158" t="str">
            <v>ML</v>
          </cell>
          <cell r="D158">
            <v>18381.599999999999</v>
          </cell>
          <cell r="E158">
            <v>3492.5039999999999</v>
          </cell>
          <cell r="F158">
            <v>26248.924799999997</v>
          </cell>
          <cell r="G158">
            <v>0.69099999999999995</v>
          </cell>
        </row>
        <row r="159">
          <cell r="B159" t="str">
            <v>CABLE THHN-THWN 4/0</v>
          </cell>
          <cell r="C159" t="str">
            <v>ML</v>
          </cell>
          <cell r="D159">
            <v>23976</v>
          </cell>
          <cell r="E159">
            <v>3836.16</v>
          </cell>
          <cell r="F159">
            <v>33374.591999999997</v>
          </cell>
          <cell r="G159">
            <v>1.0720000000000001</v>
          </cell>
        </row>
        <row r="160">
          <cell r="B160" t="str">
            <v>TERMINALES, CONECTORES, PRENSAESTOPAS</v>
          </cell>
        </row>
        <row r="161">
          <cell r="B161" t="str">
            <v>TERMINAL P/PONCHAR   8 AWG</v>
          </cell>
          <cell r="D161">
            <v>1200</v>
          </cell>
          <cell r="E161">
            <v>192</v>
          </cell>
          <cell r="F161">
            <v>1392</v>
          </cell>
          <cell r="G161">
            <v>0.05</v>
          </cell>
        </row>
        <row r="162">
          <cell r="B162" t="str">
            <v>TERMINAL P/PONCHAR 1/0 AWG</v>
          </cell>
          <cell r="C162" t="str">
            <v>un</v>
          </cell>
          <cell r="D162">
            <v>5000</v>
          </cell>
          <cell r="E162">
            <v>800</v>
          </cell>
          <cell r="F162">
            <v>5800</v>
          </cell>
          <cell r="G162">
            <v>0.05</v>
          </cell>
        </row>
        <row r="163">
          <cell r="B163" t="str">
            <v>TERMINAL P/PONCHAR 10  AWG</v>
          </cell>
          <cell r="D163">
            <v>700</v>
          </cell>
        </row>
        <row r="164">
          <cell r="B164" t="str">
            <v>TERMINAL P/PONCHAR 2 AWG</v>
          </cell>
          <cell r="D164">
            <v>2300</v>
          </cell>
          <cell r="E164">
            <v>368</v>
          </cell>
          <cell r="F164">
            <v>2668</v>
          </cell>
          <cell r="G164">
            <v>0.05</v>
          </cell>
        </row>
        <row r="165">
          <cell r="B165" t="str">
            <v>TERMINAL P/PONCHAR 2/0 AWG</v>
          </cell>
          <cell r="D165">
            <v>6000</v>
          </cell>
          <cell r="E165">
            <v>960</v>
          </cell>
          <cell r="F165">
            <v>6960</v>
          </cell>
        </row>
        <row r="166">
          <cell r="B166" t="str">
            <v>TERMINAL P/PONCHAR 4 AWG</v>
          </cell>
          <cell r="D166">
            <v>1450</v>
          </cell>
          <cell r="E166">
            <v>232</v>
          </cell>
          <cell r="F166">
            <v>1682</v>
          </cell>
        </row>
        <row r="167">
          <cell r="B167" t="str">
            <v>TERMINAL P/PONCHAR 4/0 AWG</v>
          </cell>
          <cell r="D167">
            <v>9000</v>
          </cell>
          <cell r="E167">
            <v>1440</v>
          </cell>
          <cell r="F167">
            <v>10440</v>
          </cell>
          <cell r="G167">
            <v>0.05</v>
          </cell>
        </row>
        <row r="168">
          <cell r="B168" t="str">
            <v>TERMINAL P/PONCHAR 6 AWG</v>
          </cell>
          <cell r="D168">
            <v>1300</v>
          </cell>
          <cell r="E168">
            <v>208</v>
          </cell>
          <cell r="F168">
            <v>1508</v>
          </cell>
          <cell r="G168">
            <v>0.05</v>
          </cell>
        </row>
        <row r="169">
          <cell r="B169" t="str">
            <v>CONECTOR 3M AUTODESFORRE 560 AZUL</v>
          </cell>
          <cell r="D169">
            <v>437</v>
          </cell>
        </row>
        <row r="170">
          <cell r="B170" t="str">
            <v>CONECTOR 3M AUTODESFORRE 562 AMARILL</v>
          </cell>
          <cell r="D170">
            <v>624</v>
          </cell>
        </row>
        <row r="171">
          <cell r="B171" t="str">
            <v>Conector a la bandeja portacables del cable de puesta a tierra..</v>
          </cell>
          <cell r="D171">
            <v>5000</v>
          </cell>
        </row>
        <row r="172">
          <cell r="B172" t="str">
            <v>CONECTOR RECTO 1" USA COOPEX</v>
          </cell>
          <cell r="D172">
            <v>4743.0555555555557</v>
          </cell>
        </row>
        <row r="173">
          <cell r="B173" t="str">
            <v>CONECTOR RESORTE AZUL 12-16</v>
          </cell>
          <cell r="D173">
            <v>1900</v>
          </cell>
        </row>
        <row r="174">
          <cell r="B174" t="str">
            <v>CONECTOR RESORTE AZUL/GRIS 14-6 3M</v>
          </cell>
          <cell r="D174">
            <v>855</v>
          </cell>
        </row>
        <row r="175">
          <cell r="B175" t="str">
            <v>CONECTOR RESORTE NAR/AZUL 22-12 3M</v>
          </cell>
          <cell r="D175">
            <v>356</v>
          </cell>
        </row>
        <row r="176">
          <cell r="B176" t="str">
            <v>CONECTOR RESORTE ROJO/AMA 16-10 3M</v>
          </cell>
          <cell r="C176" t="str">
            <v>UN</v>
          </cell>
          <cell r="D176">
            <v>552.58620689655174</v>
          </cell>
          <cell r="E176">
            <v>88.413793103448285</v>
          </cell>
          <cell r="F176">
            <v>641</v>
          </cell>
          <cell r="G176">
            <v>0.03</v>
          </cell>
        </row>
        <row r="177">
          <cell r="B177" t="str">
            <v>CONECTOR TIERRA GRIFEQUIP  CM585327</v>
          </cell>
          <cell r="C177" t="str">
            <v>UN</v>
          </cell>
          <cell r="D177">
            <v>12439.655172413793</v>
          </cell>
          <cell r="E177">
            <v>1990.344827586207</v>
          </cell>
          <cell r="F177">
            <v>14430</v>
          </cell>
          <cell r="G177">
            <v>0.15</v>
          </cell>
        </row>
        <row r="178">
          <cell r="B178" t="str">
            <v>LAMINA UNION ED275 EZ   CM558221</v>
          </cell>
          <cell r="C178" t="str">
            <v>UN</v>
          </cell>
          <cell r="D178">
            <v>3782.3275862068967</v>
          </cell>
          <cell r="E178">
            <v>605.17241379310349</v>
          </cell>
          <cell r="F178">
            <v>4387.5</v>
          </cell>
          <cell r="G178">
            <v>0.13</v>
          </cell>
        </row>
        <row r="179">
          <cell r="B179" t="str">
            <v>Prensa estopa de 1/2".</v>
          </cell>
          <cell r="D179">
            <v>1500</v>
          </cell>
        </row>
        <row r="180">
          <cell r="B180" t="str">
            <v>PRENSA ESTOPA DEXSON 1 1/8" PG29</v>
          </cell>
          <cell r="D180">
            <v>1900</v>
          </cell>
        </row>
        <row r="181">
          <cell r="B181" t="str">
            <v>PRENSA ESTOPA DEXSON 1/2 PG13.5</v>
          </cell>
          <cell r="C181" t="str">
            <v>UN</v>
          </cell>
          <cell r="D181">
            <v>913.79310344827593</v>
          </cell>
          <cell r="E181">
            <v>146.20689655172416</v>
          </cell>
          <cell r="F181">
            <v>1060</v>
          </cell>
          <cell r="G181">
            <v>0.1</v>
          </cell>
        </row>
        <row r="182">
          <cell r="B182" t="str">
            <v>PRENSA ESTOPA DEXSON 1/4 PG7</v>
          </cell>
          <cell r="D182">
            <v>390</v>
          </cell>
        </row>
        <row r="183">
          <cell r="B183" t="str">
            <v>PRENSA ESTOPA DEXSON 3/4 PG21</v>
          </cell>
          <cell r="D183">
            <v>1690</v>
          </cell>
        </row>
        <row r="184">
          <cell r="B184" t="str">
            <v>PRENSA ESTOPA DEXSON 3/8 PG11</v>
          </cell>
          <cell r="D184">
            <v>850</v>
          </cell>
        </row>
        <row r="185">
          <cell r="B185" t="str">
            <v>PRENSA ESTOPA DEXSON 5/16 PG9</v>
          </cell>
          <cell r="D185">
            <v>695</v>
          </cell>
        </row>
        <row r="186">
          <cell r="B186" t="str">
            <v>PRENSA ESTOPA DEXSON 5/8 PG16</v>
          </cell>
          <cell r="D186">
            <v>1050</v>
          </cell>
        </row>
        <row r="187">
          <cell r="B187" t="str">
            <v>CAJAS METÁLICAS y PVC</v>
          </cell>
        </row>
        <row r="188">
          <cell r="B188" t="str">
            <v>CAJA EMPALME 13x13x8</v>
          </cell>
          <cell r="C188" t="str">
            <v>UN</v>
          </cell>
          <cell r="D188">
            <v>7450</v>
          </cell>
          <cell r="E188">
            <v>1192</v>
          </cell>
          <cell r="F188">
            <v>8642</v>
          </cell>
          <cell r="G188">
            <v>0.25</v>
          </cell>
        </row>
        <row r="189">
          <cell r="B189" t="str">
            <v>CAJA EMPALME 15x15x10 C/BISAGRA TROQ</v>
          </cell>
          <cell r="C189" t="str">
            <v>UN</v>
          </cell>
          <cell r="D189">
            <v>9343.24</v>
          </cell>
          <cell r="E189">
            <v>1494.9184</v>
          </cell>
          <cell r="F189">
            <v>13005.790080000001</v>
          </cell>
          <cell r="G189">
            <v>0.28999999999999998</v>
          </cell>
        </row>
        <row r="190">
          <cell r="B190" t="str">
            <v xml:space="preserve">CAJA EMPALME 15X15X10CM TERCOL CE-15 </v>
          </cell>
          <cell r="C190" t="str">
            <v>UN</v>
          </cell>
          <cell r="D190">
            <v>7109.64</v>
          </cell>
          <cell r="E190">
            <v>1350.8316</v>
          </cell>
          <cell r="F190">
            <v>10152.565920000001</v>
          </cell>
          <cell r="G190">
            <v>0.5</v>
          </cell>
        </row>
        <row r="191">
          <cell r="B191" t="str">
            <v>CAJA EMPALME 20x20x10 C/BISAGRA TROQ</v>
          </cell>
          <cell r="C191" t="str">
            <v>UN</v>
          </cell>
          <cell r="D191">
            <v>13004.8</v>
          </cell>
          <cell r="E191">
            <v>2080.768</v>
          </cell>
          <cell r="F191">
            <v>18102.6816</v>
          </cell>
          <cell r="G191">
            <v>0.4</v>
          </cell>
        </row>
        <row r="192">
          <cell r="B192" t="str">
            <v>CAJA EMPALME 20x20x15 C/BISAGRA TROQ</v>
          </cell>
          <cell r="C192" t="str">
            <v>UN</v>
          </cell>
          <cell r="D192">
            <v>18181.439999999999</v>
          </cell>
          <cell r="E192">
            <v>2909.0303999999996</v>
          </cell>
          <cell r="F192">
            <v>25308.564479999997</v>
          </cell>
          <cell r="G192">
            <v>0.5</v>
          </cell>
        </row>
        <row r="193">
          <cell r="B193" t="str">
            <v>CAJA EMPALME 25x25x10 C/BISAGRA TROQ</v>
          </cell>
          <cell r="C193" t="str">
            <v>UN</v>
          </cell>
          <cell r="D193">
            <v>22095.5</v>
          </cell>
          <cell r="E193">
            <v>3535.28</v>
          </cell>
          <cell r="F193">
            <v>30756.935999999998</v>
          </cell>
          <cell r="G193">
            <v>0.625</v>
          </cell>
        </row>
        <row r="194">
          <cell r="B194" t="str">
            <v>CAJA EMPALME 25x25x15 C/BISAGRA TROQ</v>
          </cell>
          <cell r="C194" t="str">
            <v>UN</v>
          </cell>
          <cell r="D194">
            <v>17697</v>
          </cell>
          <cell r="E194">
            <v>2831.52</v>
          </cell>
          <cell r="F194">
            <v>24634.223999999998</v>
          </cell>
          <cell r="G194">
            <v>0.625</v>
          </cell>
        </row>
        <row r="195">
          <cell r="B195" t="str">
            <v>CAJA EMPALME 30x30x10</v>
          </cell>
          <cell r="C195" t="str">
            <v>UN</v>
          </cell>
          <cell r="D195">
            <v>26767.119999999999</v>
          </cell>
          <cell r="E195">
            <v>4282.7392</v>
          </cell>
          <cell r="F195">
            <v>31049.86</v>
          </cell>
          <cell r="G195">
            <v>0.8</v>
          </cell>
        </row>
        <row r="196">
          <cell r="B196" t="str">
            <v>CAJA EMPALME 30x30x15</v>
          </cell>
          <cell r="C196" t="str">
            <v>UN</v>
          </cell>
          <cell r="D196">
            <v>28282.240000000002</v>
          </cell>
          <cell r="E196">
            <v>4525.1584000000003</v>
          </cell>
          <cell r="F196">
            <v>32807.74</v>
          </cell>
          <cell r="G196">
            <v>0.9</v>
          </cell>
        </row>
        <row r="197">
          <cell r="B197" t="str">
            <v>CAJA EMPALME 40x40x15</v>
          </cell>
          <cell r="C197" t="str">
            <v>UN</v>
          </cell>
          <cell r="D197">
            <v>39393.120000000003</v>
          </cell>
          <cell r="E197">
            <v>6302.8992000000007</v>
          </cell>
          <cell r="F197">
            <v>45696.02</v>
          </cell>
          <cell r="G197">
            <v>1.2</v>
          </cell>
        </row>
        <row r="198">
          <cell r="B198" t="str">
            <v>CAJA METALICA 12x12x5 cm GRIS TEXTURIZADO.</v>
          </cell>
          <cell r="C198" t="str">
            <v>UN</v>
          </cell>
          <cell r="D198">
            <v>5603.4482758620697</v>
          </cell>
          <cell r="E198">
            <v>896.55172413793116</v>
          </cell>
          <cell r="F198">
            <v>6500</v>
          </cell>
          <cell r="G198">
            <v>0.55000000000000004</v>
          </cell>
        </row>
        <row r="199">
          <cell r="B199" t="str">
            <v>CAJA ARRANCADOR 40X30X20 TERCOL CA-40</v>
          </cell>
          <cell r="C199" t="str">
            <v>UN</v>
          </cell>
          <cell r="D199">
            <v>93438</v>
          </cell>
          <cell r="E199">
            <v>14950.08</v>
          </cell>
          <cell r="F199">
            <v>130065.696</v>
          </cell>
          <cell r="G199">
            <v>5</v>
          </cell>
        </row>
        <row r="200">
          <cell r="B200" t="str">
            <v>CAJA PVC 2''x4"</v>
          </cell>
          <cell r="C200" t="str">
            <v>UN</v>
          </cell>
          <cell r="D200">
            <v>862.06896551724139</v>
          </cell>
          <cell r="E200">
            <v>137.93103448275863</v>
          </cell>
          <cell r="F200">
            <v>1000</v>
          </cell>
          <cell r="G200">
            <v>0.15</v>
          </cell>
        </row>
        <row r="201">
          <cell r="B201" t="str">
            <v>CAJA PVC 4''x4"</v>
          </cell>
          <cell r="C201" t="str">
            <v>UN</v>
          </cell>
          <cell r="D201">
            <v>1168.5375000000001</v>
          </cell>
          <cell r="E201">
            <v>222.02212500000002</v>
          </cell>
          <cell r="F201">
            <v>1668.67155</v>
          </cell>
          <cell r="G201">
            <v>0.25</v>
          </cell>
        </row>
        <row r="202">
          <cell r="B202" t="str">
            <v>TAPAFLUX PVC</v>
          </cell>
          <cell r="C202" t="str">
            <v>UN</v>
          </cell>
          <cell r="D202">
            <v>517.24137931034488</v>
          </cell>
          <cell r="E202">
            <v>82.758620689655189</v>
          </cell>
          <cell r="F202">
            <v>600</v>
          </cell>
          <cell r="G202">
            <v>0.05</v>
          </cell>
        </row>
        <row r="203">
          <cell r="B203" t="str">
            <v>TAPAFLUX metalica</v>
          </cell>
          <cell r="C203" t="str">
            <v>UN</v>
          </cell>
          <cell r="D203">
            <v>517.24137931034488</v>
          </cell>
          <cell r="E203">
            <v>82.758620689655189</v>
          </cell>
          <cell r="F203">
            <v>600</v>
          </cell>
          <cell r="G203">
            <v>1.05</v>
          </cell>
        </row>
        <row r="204">
          <cell r="B204" t="str">
            <v>CAJA RAWELT 2x4 2 SALIDAS DE 1"</v>
          </cell>
          <cell r="C204" t="str">
            <v>UN</v>
          </cell>
          <cell r="D204">
            <v>11685.28</v>
          </cell>
          <cell r="E204">
            <v>1869.6448</v>
          </cell>
          <cell r="F204">
            <v>13554.92</v>
          </cell>
          <cell r="G204">
            <v>0.15</v>
          </cell>
        </row>
        <row r="205">
          <cell r="B205" t="str">
            <v>CAJA RAWELT 2x4 2 SALIDAS DE 3/4</v>
          </cell>
          <cell r="C205" t="str">
            <v>UN</v>
          </cell>
          <cell r="D205">
            <v>7237.0689655172418</v>
          </cell>
          <cell r="E205">
            <v>1157.9310344827588</v>
          </cell>
          <cell r="F205">
            <v>8395</v>
          </cell>
          <cell r="G205">
            <v>0.5</v>
          </cell>
        </row>
        <row r="206">
          <cell r="B206" t="str">
            <v>CAJA RAWELT 2x4 3 SALIDAS DE 1"</v>
          </cell>
          <cell r="C206" t="str">
            <v>UN</v>
          </cell>
          <cell r="D206">
            <v>11685.28</v>
          </cell>
          <cell r="E206">
            <v>1869.6448</v>
          </cell>
          <cell r="F206">
            <v>13554.92</v>
          </cell>
          <cell r="G206">
            <v>0.15</v>
          </cell>
        </row>
        <row r="207">
          <cell r="B207" t="str">
            <v>CAJA RAWELT 2x4 3 SALIDAS DE 1/2</v>
          </cell>
          <cell r="D207">
            <v>9888.15</v>
          </cell>
          <cell r="E207">
            <v>1582.104</v>
          </cell>
          <cell r="F207">
            <v>11470.25</v>
          </cell>
          <cell r="G207">
            <v>0.15</v>
          </cell>
        </row>
        <row r="208">
          <cell r="B208" t="str">
            <v>CAJA RAWELT 2x4 3 SALIDAS DE 3/4</v>
          </cell>
          <cell r="D208">
            <v>11236.75</v>
          </cell>
          <cell r="E208">
            <v>1797.88</v>
          </cell>
          <cell r="F208">
            <v>13034.63</v>
          </cell>
          <cell r="G208">
            <v>0.15</v>
          </cell>
        </row>
        <row r="209">
          <cell r="B209" t="str">
            <v>CAJA RAWELT 2x4 4 SALIDAS DE 1"</v>
          </cell>
          <cell r="D209">
            <v>11685.28</v>
          </cell>
          <cell r="E209">
            <v>1869.6448</v>
          </cell>
          <cell r="F209">
            <v>13554.92</v>
          </cell>
          <cell r="G209">
            <v>0.15</v>
          </cell>
        </row>
        <row r="210">
          <cell r="B210" t="str">
            <v>CAJA RAWELT 2x4 4 SALIDAS DE 1/2</v>
          </cell>
          <cell r="D210">
            <v>10212.9</v>
          </cell>
          <cell r="E210">
            <v>1634.0640000000001</v>
          </cell>
          <cell r="F210">
            <v>11846.96</v>
          </cell>
          <cell r="G210">
            <v>0.15</v>
          </cell>
        </row>
        <row r="211">
          <cell r="B211" t="str">
            <v>CAJA RAWELT 2x4 4 SALIDAS DE 3/4</v>
          </cell>
          <cell r="D211">
            <v>10040.620000000001</v>
          </cell>
          <cell r="E211">
            <v>1606.4992000000002</v>
          </cell>
          <cell r="F211">
            <v>11647.12</v>
          </cell>
          <cell r="G211">
            <v>0.15</v>
          </cell>
        </row>
        <row r="212">
          <cell r="B212" t="str">
            <v>CAJA RAWELT 4x4 2 SALIDAS DE 1/2</v>
          </cell>
          <cell r="D212">
            <v>19417.560000000001</v>
          </cell>
          <cell r="E212">
            <v>3106.8096000000005</v>
          </cell>
          <cell r="F212">
            <v>22524.37</v>
          </cell>
          <cell r="G212">
            <v>0.3</v>
          </cell>
        </row>
        <row r="213">
          <cell r="B213" t="str">
            <v>CAJA RAWELT 4x4 3 SALIDAS DE 1/2</v>
          </cell>
          <cell r="D213">
            <v>19417.560000000001</v>
          </cell>
          <cell r="E213">
            <v>3106.8096000000005</v>
          </cell>
          <cell r="F213">
            <v>22524.37</v>
          </cell>
          <cell r="G213">
            <v>0.3</v>
          </cell>
        </row>
        <row r="214">
          <cell r="B214" t="str">
            <v>CAJA RAWELT 4x4 3 SALIDAS DE 3/4</v>
          </cell>
          <cell r="D214">
            <v>19821.64</v>
          </cell>
          <cell r="E214">
            <v>3171.4623999999999</v>
          </cell>
          <cell r="F214">
            <v>22993.1</v>
          </cell>
          <cell r="G214">
            <v>0.3</v>
          </cell>
        </row>
        <row r="215">
          <cell r="B215" t="str">
            <v>CAJA RAWELT 4x4 4 SALIDAS DE 1/2</v>
          </cell>
          <cell r="D215">
            <v>19416.900000000001</v>
          </cell>
          <cell r="E215">
            <v>3106.7040000000002</v>
          </cell>
          <cell r="F215">
            <v>22523.599999999999</v>
          </cell>
          <cell r="G215">
            <v>0.3</v>
          </cell>
        </row>
        <row r="216">
          <cell r="B216" t="str">
            <v>CAJA RAWELT 4x4 4 SALIDAS DE 3/4</v>
          </cell>
          <cell r="D216">
            <v>19821.64</v>
          </cell>
          <cell r="E216">
            <v>3171.4623999999999</v>
          </cell>
          <cell r="F216">
            <v>22993.1</v>
          </cell>
          <cell r="G216">
            <v>0.3</v>
          </cell>
        </row>
        <row r="217">
          <cell r="B217" t="str">
            <v>TAPA RAWELT 2X4 LISA</v>
          </cell>
          <cell r="C217" t="str">
            <v>UN</v>
          </cell>
          <cell r="D217">
            <v>3456.9444444444448</v>
          </cell>
          <cell r="E217">
            <v>553.1111111111112</v>
          </cell>
          <cell r="F217">
            <v>4010.0555555555561</v>
          </cell>
          <cell r="G217">
            <v>0.1</v>
          </cell>
        </row>
        <row r="218">
          <cell r="B218" t="str">
            <v>TAPA RAWELT 4X4 LISA</v>
          </cell>
          <cell r="C218" t="str">
            <v>UN</v>
          </cell>
          <cell r="D218">
            <v>4738</v>
          </cell>
          <cell r="E218">
            <v>758.08</v>
          </cell>
          <cell r="F218">
            <v>5496.08</v>
          </cell>
          <cell r="G218">
            <v>0.15</v>
          </cell>
        </row>
        <row r="219">
          <cell r="B219" t="str">
            <v>ILUMINACIÓN</v>
          </cell>
        </row>
        <row r="220">
          <cell r="B220" t="str">
            <v>Luminaria de emergencia de 11W, 120V de mínimo 600 lumens por 1 hora.</v>
          </cell>
          <cell r="D220">
            <v>60000</v>
          </cell>
        </row>
        <row r="221">
          <cell r="B221" t="str">
            <v>LUM.ANTIH 4X54 CH IMPORT/BTO ELECTR.UNIV/ALP/IP65/PANT ACR CON TUBOS</v>
          </cell>
          <cell r="C221" t="str">
            <v>UN</v>
          </cell>
          <cell r="D221">
            <v>280760</v>
          </cell>
          <cell r="E221">
            <v>44921.599999999999</v>
          </cell>
          <cell r="F221">
            <v>325681.59999999998</v>
          </cell>
          <cell r="G221">
            <v>9</v>
          </cell>
        </row>
        <row r="222">
          <cell r="B222" t="str">
            <v>LUM.ANTIH 6X54 CH IMPORT/BTO ELECTR.UNIV/ALP/IP65/PANT ACR CON TUBOS</v>
          </cell>
          <cell r="C222" t="str">
            <v>UN</v>
          </cell>
          <cell r="D222">
            <v>329515</v>
          </cell>
          <cell r="E222">
            <v>52722.400000000001</v>
          </cell>
          <cell r="F222">
            <v>382237.4</v>
          </cell>
          <cell r="G222">
            <v>13</v>
          </cell>
        </row>
        <row r="223">
          <cell r="B223" t="str">
            <v>LUM.ANTIH 2X54 IMPORT/CH ALHAMA/BTO ELECTR.UNIV CON TUBOS</v>
          </cell>
          <cell r="C223" t="str">
            <v>UN</v>
          </cell>
          <cell r="D223">
            <v>86680.172413793116</v>
          </cell>
          <cell r="E223">
            <v>13868.827586206899</v>
          </cell>
          <cell r="F223">
            <v>100549</v>
          </cell>
          <cell r="G223">
            <v>5</v>
          </cell>
        </row>
        <row r="224">
          <cell r="B224" t="str">
            <v>LUM.ANTIH 2X28 IMPORT/CH ALHAMA/BTO ELECTR.UNIV CON TUBOS</v>
          </cell>
          <cell r="C224" t="str">
            <v>UN</v>
          </cell>
          <cell r="D224">
            <v>122586</v>
          </cell>
          <cell r="E224">
            <v>19613.760000000002</v>
          </cell>
          <cell r="F224">
            <v>170639.712</v>
          </cell>
          <cell r="G224">
            <v>5</v>
          </cell>
        </row>
        <row r="225">
          <cell r="B225" t="str">
            <v>LUM.ANTIH 2X54 IMPORT/CH ALHAMA/BTO ELECTR.UNIV CON TUBOS BEGUELLI</v>
          </cell>
          <cell r="C225" t="str">
            <v>UN</v>
          </cell>
          <cell r="D225">
            <v>137830.1724137931</v>
          </cell>
          <cell r="E225">
            <v>22052.827586206895</v>
          </cell>
          <cell r="F225">
            <v>159883</v>
          </cell>
          <cell r="G225">
            <v>5</v>
          </cell>
        </row>
        <row r="226">
          <cell r="B226" t="str">
            <v>LUM.ANTIH 2X28 IMPORT/CH ALHAMA/BTO ELECTR.UNIV CON TUBOS BEGUELLI</v>
          </cell>
          <cell r="C226" t="str">
            <v>UN</v>
          </cell>
          <cell r="D226">
            <v>137830.1724137931</v>
          </cell>
          <cell r="E226">
            <v>22052.827586206895</v>
          </cell>
          <cell r="F226">
            <v>159883</v>
          </cell>
          <cell r="G226">
            <v>5</v>
          </cell>
        </row>
        <row r="227">
          <cell r="B227" t="str">
            <v>LUM.ANTIH 1X14 IMPORT/CH ALHAMA/BTO ELECTR.UNIV CON TUBOS</v>
          </cell>
          <cell r="C227" t="str">
            <v>UN</v>
          </cell>
          <cell r="D227">
            <v>80740.517241379319</v>
          </cell>
          <cell r="E227">
            <v>12918.482758620692</v>
          </cell>
          <cell r="F227">
            <v>93659</v>
          </cell>
          <cell r="G227">
            <v>2.5</v>
          </cell>
        </row>
        <row r="228">
          <cell r="B228" t="str">
            <v>LUM.ANTIH 1X28 IMPORT/CH ALHAMA/BTO ELECTR.UNIV CON TUBOS</v>
          </cell>
          <cell r="C228" t="str">
            <v>UN</v>
          </cell>
          <cell r="D228">
            <v>110404</v>
          </cell>
          <cell r="E228">
            <v>17664.64</v>
          </cell>
          <cell r="F228">
            <v>153682.36799999999</v>
          </cell>
          <cell r="G228">
            <v>2.5</v>
          </cell>
        </row>
        <row r="229">
          <cell r="B229" t="str">
            <v>LUM.POCKET 60X60/INC 4X14W/MARCO EXTERI./ACRILICO/OPAL/RETIL CON TUBOS</v>
          </cell>
          <cell r="C229" t="str">
            <v>UN</v>
          </cell>
          <cell r="D229">
            <v>152674.13793103449</v>
          </cell>
          <cell r="E229">
            <v>24427.862068965518</v>
          </cell>
          <cell r="F229">
            <v>177102</v>
          </cell>
          <cell r="G229">
            <v>5</v>
          </cell>
        </row>
        <row r="230">
          <cell r="B230" t="str">
            <v>LUM.POCKET 60X60/INC 4X24W/MARCO EXTERI./ACRILICO/OPAL/RETIL CON TUBOS</v>
          </cell>
          <cell r="C230" t="str">
            <v>UN</v>
          </cell>
          <cell r="D230">
            <v>173453.44827586209</v>
          </cell>
          <cell r="E230">
            <v>27752.551724137935</v>
          </cell>
          <cell r="F230">
            <v>201206</v>
          </cell>
          <cell r="G230">
            <v>5</v>
          </cell>
        </row>
        <row r="231">
          <cell r="B231" t="str">
            <v>LUM.POCKET 30X120/INC 2X28/ACRILICO/OPAL/RETILAP CON TUBOS</v>
          </cell>
          <cell r="C231" t="str">
            <v>UN</v>
          </cell>
          <cell r="D231">
            <v>184198</v>
          </cell>
          <cell r="E231">
            <v>29471.68</v>
          </cell>
          <cell r="F231">
            <v>256403.61599999998</v>
          </cell>
          <cell r="G231">
            <v>5</v>
          </cell>
        </row>
        <row r="232">
          <cell r="B232" t="str">
            <v>LUM.POCKET 30X120/INC 2X54/ACRILICO/OPAL/RETILAP CON TUBOS</v>
          </cell>
          <cell r="C232" t="str">
            <v>UN</v>
          </cell>
          <cell r="D232">
            <v>118806.89655172414</v>
          </cell>
          <cell r="E232">
            <v>19009.103448275862</v>
          </cell>
          <cell r="F232">
            <v>137816</v>
          </cell>
          <cell r="G232">
            <v>5</v>
          </cell>
        </row>
        <row r="233">
          <cell r="B233" t="str">
            <v>Bala tipo LED 18W, 100-240V, 5000°K, 1300Lm, diámetro 22.5cm, de Incrustar, Difusor en Acrílico opal y Cuerpo en Aluminio, color blanco, Driver de LED 100/230V</v>
          </cell>
          <cell r="C233" t="str">
            <v>UN</v>
          </cell>
          <cell r="D233">
            <v>24500</v>
          </cell>
          <cell r="E233">
            <v>4655</v>
          </cell>
          <cell r="F233">
            <v>34986</v>
          </cell>
          <cell r="G233">
            <v>3</v>
          </cell>
        </row>
        <row r="234">
          <cell r="B234" t="str">
            <v>Bala tipo LED 24W, 100-240V, 5000°K, 2000Lm, diámetro 30cm, de Incrustar, Difusor en Acrílico opal y Cuerpo en Aluminio, color blanco, Driver de LED 100/230V</v>
          </cell>
          <cell r="C234" t="str">
            <v>UN</v>
          </cell>
          <cell r="D234">
            <v>37000</v>
          </cell>
          <cell r="E234">
            <v>7030</v>
          </cell>
          <cell r="F234">
            <v>52836</v>
          </cell>
          <cell r="G234">
            <v>3</v>
          </cell>
        </row>
        <row r="235">
          <cell r="B235" t="str">
            <v>Panel tipo LED 40W, 100-240V, 5700°K, 3150Lm, 30x120cm, de Incrustar, Difusor en Acrílico opal y Cuerpo en Aluminio, color blanco, Driver de LED 100/230V. Con marco para la instalación en cielo falso.</v>
          </cell>
          <cell r="C235" t="str">
            <v>UN</v>
          </cell>
          <cell r="D235">
            <v>184500</v>
          </cell>
          <cell r="E235">
            <v>35055</v>
          </cell>
          <cell r="F235">
            <v>263466</v>
          </cell>
          <cell r="G235">
            <v>3</v>
          </cell>
        </row>
        <row r="236">
          <cell r="B236" t="str">
            <v>Balasto de emergencia para balas y paneles tipo LED, con autonomía de 90 minutos, tensión de operación 120-277V, batería niquel-cadmio, caja de suicheo, converter conector.</v>
          </cell>
          <cell r="C236" t="str">
            <v>UN</v>
          </cell>
          <cell r="D236">
            <v>135000</v>
          </cell>
          <cell r="E236">
            <v>25650</v>
          </cell>
          <cell r="F236">
            <v>192780</v>
          </cell>
          <cell r="G236">
            <v>3</v>
          </cell>
        </row>
        <row r="237">
          <cell r="B237" t="str">
            <v>BTO EMERGENCIA BODINE/LP550/T5-T8</v>
          </cell>
          <cell r="C237" t="str">
            <v>UN</v>
          </cell>
          <cell r="D237">
            <v>182542</v>
          </cell>
          <cell r="E237">
            <v>29206.720000000001</v>
          </cell>
          <cell r="F237">
            <v>254098.46399999998</v>
          </cell>
          <cell r="G237">
            <v>5</v>
          </cell>
        </row>
        <row r="238">
          <cell r="B238" t="str">
            <v>HERRAJES</v>
          </cell>
        </row>
        <row r="239">
          <cell r="B239" t="str">
            <v>ESPARRAGO ROSCADA DE 3/8" GALV CALIENTE</v>
          </cell>
          <cell r="C239" t="str">
            <v>ML</v>
          </cell>
          <cell r="D239">
            <v>2931.0344827586209</v>
          </cell>
          <cell r="E239">
            <v>468.96551724137936</v>
          </cell>
          <cell r="F239">
            <v>3400</v>
          </cell>
          <cell r="G239">
            <v>0.8</v>
          </cell>
        </row>
        <row r="240">
          <cell r="B240" t="str">
            <v>ARANDELA 3/8''</v>
          </cell>
          <cell r="C240" t="str">
            <v>UN</v>
          </cell>
          <cell r="D240">
            <v>124.13793103448276</v>
          </cell>
          <cell r="E240">
            <v>19.862068965517242</v>
          </cell>
          <cell r="F240">
            <v>144</v>
          </cell>
          <cell r="G240">
            <v>0.01</v>
          </cell>
        </row>
        <row r="241">
          <cell r="B241" t="str">
            <v>TUERCA HEXAGONAL 3/8''</v>
          </cell>
          <cell r="C241" t="str">
            <v>UN</v>
          </cell>
          <cell r="D241">
            <v>124.13793103448276</v>
          </cell>
          <cell r="E241">
            <v>19.862068965517242</v>
          </cell>
          <cell r="F241">
            <v>144</v>
          </cell>
          <cell r="G241">
            <v>0.01</v>
          </cell>
        </row>
        <row r="242">
          <cell r="B242" t="str">
            <v>RL 3/8''</v>
          </cell>
          <cell r="C242" t="str">
            <v>UN</v>
          </cell>
          <cell r="D242">
            <v>833.62068965517244</v>
          </cell>
          <cell r="E242">
            <v>133.37931034482759</v>
          </cell>
          <cell r="F242">
            <v>967</v>
          </cell>
          <cell r="G242">
            <v>0.03</v>
          </cell>
        </row>
        <row r="243">
          <cell r="B243" t="str">
            <v>Chazos y/o RL metálicos 3/8"</v>
          </cell>
          <cell r="C243" t="str">
            <v>UN</v>
          </cell>
          <cell r="D243">
            <v>544.82758620689663</v>
          </cell>
          <cell r="E243">
            <v>87.172413793103459</v>
          </cell>
          <cell r="F243">
            <v>632</v>
          </cell>
          <cell r="G243">
            <v>0.1</v>
          </cell>
        </row>
        <row r="244">
          <cell r="B244" t="str">
            <v>Esparrago 3/8'' Galvanizado en Caliente</v>
          </cell>
          <cell r="C244" t="str">
            <v>ML</v>
          </cell>
          <cell r="D244">
            <v>3413.7931034482763</v>
          </cell>
          <cell r="E244">
            <v>546.20689655172418</v>
          </cell>
          <cell r="F244">
            <v>3960</v>
          </cell>
          <cell r="G244">
            <v>1</v>
          </cell>
        </row>
        <row r="245">
          <cell r="B245" t="str">
            <v>Tuerca 3/8'' Hexagonal Galvanizada en Caliente</v>
          </cell>
          <cell r="C245" t="str">
            <v>UN</v>
          </cell>
          <cell r="D245">
            <v>136.20689655172416</v>
          </cell>
          <cell r="E245">
            <v>21.793103448275865</v>
          </cell>
          <cell r="F245">
            <v>158</v>
          </cell>
          <cell r="G245">
            <v>0.05</v>
          </cell>
        </row>
        <row r="246">
          <cell r="B246" t="str">
            <v>Arandela 3/8'' Galvanizada en Caliente</v>
          </cell>
          <cell r="C246" t="str">
            <v>UN</v>
          </cell>
          <cell r="D246">
            <v>137.06896551724139</v>
          </cell>
          <cell r="E246">
            <v>21.931034482758623</v>
          </cell>
          <cell r="F246">
            <v>159</v>
          </cell>
          <cell r="G246">
            <v>0.05</v>
          </cell>
        </row>
        <row r="247">
          <cell r="B247" t="str">
            <v>ARANDELA CE30mm EZ   CM558041+TUERCA</v>
          </cell>
          <cell r="C247" t="str">
            <v>Un</v>
          </cell>
          <cell r="D247">
            <v>775.86206896551732</v>
          </cell>
          <cell r="E247">
            <v>124.13793103448278</v>
          </cell>
          <cell r="F247">
            <v>900</v>
          </cell>
          <cell r="G247">
            <v>2.8000000000000001E-2</v>
          </cell>
        </row>
        <row r="248">
          <cell r="B248" t="str">
            <v>CLIP FASLOCK S DC   CM558347</v>
          </cell>
          <cell r="C248" t="str">
            <v>UN</v>
          </cell>
          <cell r="D248">
            <v>2417.3275862068967</v>
          </cell>
          <cell r="E248">
            <v>1.1599999999999999</v>
          </cell>
          <cell r="F248">
            <v>2804.1</v>
          </cell>
          <cell r="G248">
            <v>1.2E-2</v>
          </cell>
        </row>
        <row r="249">
          <cell r="B249" t="str">
            <v>CLIP FASLOCK S GS   CM558340</v>
          </cell>
          <cell r="C249" t="str">
            <v>UN</v>
          </cell>
          <cell r="D249">
            <v>1906.293103448276</v>
          </cell>
          <cell r="E249">
            <v>2.16</v>
          </cell>
          <cell r="F249">
            <v>2211.3000000000002</v>
          </cell>
          <cell r="G249">
            <v>1.2E-2</v>
          </cell>
        </row>
        <row r="250">
          <cell r="B250" t="str">
            <v>PERFIL FIJACION RCSN 3m GC  CM013033</v>
          </cell>
          <cell r="D250">
            <v>77415</v>
          </cell>
        </row>
        <row r="251">
          <cell r="B251" t="str">
            <v>PERFIL FIJACION RCSN 3m GS  CM013030</v>
          </cell>
          <cell r="D251">
            <v>69810</v>
          </cell>
        </row>
        <row r="252">
          <cell r="B252" t="str">
            <v>ESPACIADOR E12100AG 1/2x100</v>
          </cell>
          <cell r="D252">
            <v>11039.6</v>
          </cell>
        </row>
        <row r="253">
          <cell r="B253" t="str">
            <v>ESPACIADOR E38100AG 3/8x100</v>
          </cell>
          <cell r="D253">
            <v>6446.7</v>
          </cell>
        </row>
        <row r="254">
          <cell r="B254" t="str">
            <v xml:space="preserve">Grapas universales ref 390051 </v>
          </cell>
          <cell r="D254">
            <v>11000</v>
          </cell>
        </row>
        <row r="255">
          <cell r="B255" t="str">
            <v>APARATOS Y ACCESORIOS</v>
          </cell>
        </row>
        <row r="256">
          <cell r="B256" t="str">
            <v xml:space="preserve">LV-1451-W SUICHE SENCILLO 15A BLANCO </v>
          </cell>
          <cell r="C256" t="str">
            <v>UN</v>
          </cell>
          <cell r="D256">
            <v>4568.4000000000005</v>
          </cell>
          <cell r="E256">
            <v>867.99600000000009</v>
          </cell>
          <cell r="F256">
            <v>6523.6752000000006</v>
          </cell>
          <cell r="G256">
            <v>0.25</v>
          </cell>
        </row>
        <row r="257">
          <cell r="B257" t="str">
            <v>LV-1453-W SUICHE SENCILLO CONMUTABLE 15A BLANCO</v>
          </cell>
          <cell r="C257" t="str">
            <v>UN</v>
          </cell>
          <cell r="D257">
            <v>6933.6</v>
          </cell>
          <cell r="E257">
            <v>1317.384</v>
          </cell>
          <cell r="F257">
            <v>9901.1808000000001</v>
          </cell>
          <cell r="G257">
            <v>0.25</v>
          </cell>
        </row>
        <row r="258">
          <cell r="B258" t="str">
            <v>LV-5224-W SUICHE DOBLE 15A BLANCO</v>
          </cell>
          <cell r="C258" t="str">
            <v>UN</v>
          </cell>
          <cell r="D258">
            <v>13320</v>
          </cell>
          <cell r="E258">
            <v>2131.1999999999998</v>
          </cell>
          <cell r="F258">
            <v>18541.439999999999</v>
          </cell>
          <cell r="G258">
            <v>0.3</v>
          </cell>
        </row>
        <row r="259">
          <cell r="B259" t="str">
            <v>INTERRUPTOR TRIPLE (1755-W) CON TAPA</v>
          </cell>
          <cell r="C259" t="str">
            <v>UN</v>
          </cell>
          <cell r="D259">
            <v>26160</v>
          </cell>
          <cell r="E259">
            <v>4185.6000000000004</v>
          </cell>
          <cell r="F259">
            <v>36414.719999999994</v>
          </cell>
          <cell r="G259">
            <v>0.3</v>
          </cell>
        </row>
        <row r="260">
          <cell r="B260" t="str">
            <v xml:space="preserve">INTERRUPTOR TRIPLE CONMUTABLE </v>
          </cell>
          <cell r="C260" t="str">
            <v>UN</v>
          </cell>
          <cell r="D260">
            <v>42336</v>
          </cell>
          <cell r="E260">
            <v>6773.76</v>
          </cell>
          <cell r="F260">
            <v>49109.760000000002</v>
          </cell>
          <cell r="G260">
            <v>0.3</v>
          </cell>
        </row>
        <row r="261">
          <cell r="B261" t="str">
            <v>LV-5262-OIG     TOMA DOBLE  T/AIS 15A NARANJA</v>
          </cell>
          <cell r="C261" t="str">
            <v>UN</v>
          </cell>
          <cell r="D261">
            <v>15811.199999999999</v>
          </cell>
          <cell r="E261">
            <v>3004.1279999999997</v>
          </cell>
          <cell r="F261">
            <v>22578.393599999996</v>
          </cell>
          <cell r="G261">
            <v>0.3</v>
          </cell>
        </row>
        <row r="262">
          <cell r="B262" t="str">
            <v>LV-8300-OIG     TOMA DOBLE  T/AIS 20A NARANJA</v>
          </cell>
          <cell r="C262" t="str">
            <v>UN</v>
          </cell>
          <cell r="D262">
            <v>30844.799999999999</v>
          </cell>
          <cell r="E262">
            <v>5860.5119999999997</v>
          </cell>
          <cell r="F262">
            <v>44046.374399999993</v>
          </cell>
          <cell r="G262">
            <v>0.3</v>
          </cell>
        </row>
        <row r="263">
          <cell r="B263" t="str">
            <v>LV-5320-W      TOMA DOBLE 15A BLANCO</v>
          </cell>
          <cell r="C263" t="str">
            <v>UN</v>
          </cell>
          <cell r="D263">
            <v>3300</v>
          </cell>
          <cell r="E263">
            <v>528</v>
          </cell>
          <cell r="F263">
            <v>4593.5999999999995</v>
          </cell>
          <cell r="G263">
            <v>0.3</v>
          </cell>
        </row>
        <row r="264">
          <cell r="B264" t="str">
            <v xml:space="preserve">CR20-W Toma doble, polo a tierra, 20A,125V. blanco. Nema 5-20R </v>
          </cell>
          <cell r="C264" t="str">
            <v>un</v>
          </cell>
          <cell r="D264">
            <v>7296.7500000000009</v>
          </cell>
          <cell r="E264">
            <v>1386.3825000000002</v>
          </cell>
          <cell r="F264">
            <v>10419.759000000002</v>
          </cell>
          <cell r="G264">
            <v>1.3</v>
          </cell>
        </row>
        <row r="265">
          <cell r="B265" t="str">
            <v>LV-2610 TOMA 30 AMP, 125V, 2 POLOS +TIERRA, 3 HILOS NEMA 5-30R de incrustar</v>
          </cell>
          <cell r="C265" t="str">
            <v>un</v>
          </cell>
          <cell r="D265">
            <v>33000</v>
          </cell>
          <cell r="E265">
            <v>5280</v>
          </cell>
          <cell r="F265">
            <v>45936</v>
          </cell>
          <cell r="G265">
            <v>0.3</v>
          </cell>
        </row>
        <row r="266">
          <cell r="B266" t="str">
            <v>LV-2611 Clavija 30 AMP, 125V, 2 POLOS +TIERRA, 3 HILOS NEMA 5-30R de incrustar</v>
          </cell>
          <cell r="C266" t="str">
            <v>un</v>
          </cell>
          <cell r="D266">
            <v>27180</v>
          </cell>
          <cell r="E266">
            <v>4348.8</v>
          </cell>
          <cell r="F266">
            <v>37834.559999999998</v>
          </cell>
          <cell r="G266">
            <v>0.3</v>
          </cell>
        </row>
        <row r="267">
          <cell r="B267" t="str">
            <v>LV-GFNT1-W TOMA DOBLE GFCI 15A 125V NEMA 5-15.</v>
          </cell>
          <cell r="C267" t="str">
            <v>UN</v>
          </cell>
          <cell r="D267">
            <v>43146</v>
          </cell>
          <cell r="E267">
            <v>8197.74</v>
          </cell>
          <cell r="F267">
            <v>61612.487999999998</v>
          </cell>
          <cell r="G267">
            <v>0.3</v>
          </cell>
        </row>
        <row r="268">
          <cell r="B268" t="str">
            <v>LV-GFNT2-W TOMA DOBLE GFCI 20A 125V NEMA 5-20R.</v>
          </cell>
          <cell r="C268" t="str">
            <v>UN</v>
          </cell>
          <cell r="D268">
            <v>63386.55</v>
          </cell>
          <cell r="E268">
            <v>12043.444500000001</v>
          </cell>
          <cell r="F268">
            <v>90515.993399999992</v>
          </cell>
          <cell r="G268">
            <v>0.3</v>
          </cell>
        </row>
        <row r="269">
          <cell r="B269" t="str">
            <v>LV-80703-IG  PLACA DOBLE NARANJA</v>
          </cell>
          <cell r="C269" t="str">
            <v>UN</v>
          </cell>
          <cell r="D269">
            <v>4500</v>
          </cell>
          <cell r="E269">
            <v>720</v>
          </cell>
          <cell r="F269">
            <v>6264</v>
          </cell>
          <cell r="G269">
            <v>0.05</v>
          </cell>
        </row>
        <row r="270">
          <cell r="B270" t="str">
            <v>LV-88003-W  TAPA TOMA BLANCA</v>
          </cell>
          <cell r="C270" t="str">
            <v>UN</v>
          </cell>
          <cell r="D270">
            <v>1332.45</v>
          </cell>
          <cell r="E270">
            <v>253.16550000000001</v>
          </cell>
          <cell r="F270">
            <v>1902.7386000000001</v>
          </cell>
          <cell r="G270">
            <v>0.05</v>
          </cell>
        </row>
        <row r="271">
          <cell r="B271" t="str">
            <v>TAPA PARA INTERRUPTOR LEVITON</v>
          </cell>
          <cell r="C271" t="str">
            <v>UN</v>
          </cell>
          <cell r="D271">
            <v>1260</v>
          </cell>
          <cell r="E271">
            <v>201.6</v>
          </cell>
          <cell r="F271">
            <v>1753.9199999999998</v>
          </cell>
          <cell r="G271">
            <v>0.05</v>
          </cell>
        </row>
        <row r="272">
          <cell r="B272" t="str">
            <v>TAPA PARA INTERRUPTOR TRIPLE (80401-W)</v>
          </cell>
          <cell r="C272" t="str">
            <v>UN</v>
          </cell>
          <cell r="D272">
            <v>1440</v>
          </cell>
          <cell r="E272">
            <v>230.4</v>
          </cell>
          <cell r="F272">
            <v>2004.48</v>
          </cell>
          <cell r="G272">
            <v>0.05</v>
          </cell>
        </row>
        <row r="273">
          <cell r="B273" t="str">
            <v>LV-2320 TOMA 20 AMP, 250V, 2 POLOS +TIERRA, 3 HILOS NEMA 6-20R de incrustar</v>
          </cell>
          <cell r="C273" t="str">
            <v>UN</v>
          </cell>
          <cell r="D273">
            <v>32076</v>
          </cell>
          <cell r="E273">
            <v>6094.4400000000005</v>
          </cell>
          <cell r="F273">
            <v>45804.527999999998</v>
          </cell>
          <cell r="G273">
            <v>0.3</v>
          </cell>
        </row>
        <row r="274">
          <cell r="B274" t="str">
            <v>LV-2321 Clavija 20 AMP, 250V, 2 POLOS +TIERRA, 3 HILOS NEMA 6-20P de incrustar</v>
          </cell>
          <cell r="C274" t="str">
            <v>un</v>
          </cell>
          <cell r="D274">
            <v>34668</v>
          </cell>
          <cell r="E274">
            <v>6586.92</v>
          </cell>
          <cell r="F274">
            <v>49505.903999999995</v>
          </cell>
          <cell r="G274">
            <v>0.3</v>
          </cell>
        </row>
        <row r="275">
          <cell r="B275" t="str">
            <v>LV-2620 TOMA 30 AMP, 250V, 2 POLOS +TIERRA, 3 HILOS NEMA 6-30R de incrustar</v>
          </cell>
          <cell r="C275" t="str">
            <v>un</v>
          </cell>
          <cell r="D275">
            <v>34560</v>
          </cell>
          <cell r="E275">
            <v>5529.6</v>
          </cell>
          <cell r="F275">
            <v>48107.519999999997</v>
          </cell>
          <cell r="G275">
            <v>0.3</v>
          </cell>
        </row>
        <row r="276">
          <cell r="B276" t="str">
            <v>LV-2621 Clavija 30 AMP, 250V, 2 POLOS +TIERRA, 3 HILOS NEMA 6-30P de incrustar</v>
          </cell>
          <cell r="C276" t="str">
            <v>un</v>
          </cell>
          <cell r="D276">
            <v>33660</v>
          </cell>
          <cell r="E276">
            <v>5385.6</v>
          </cell>
          <cell r="F276">
            <v>46854.719999999994</v>
          </cell>
          <cell r="G276">
            <v>0.3</v>
          </cell>
        </row>
        <row r="277">
          <cell r="B277" t="str">
            <v>LV-2410 TOMA 20 AMP, 125/250V, 3 POLOS +TIERRA, 4 HILOS NEMA 14-20R de incrustar</v>
          </cell>
          <cell r="C277" t="str">
            <v>un</v>
          </cell>
          <cell r="D277">
            <v>32076</v>
          </cell>
          <cell r="E277">
            <v>6094.4400000000005</v>
          </cell>
          <cell r="F277">
            <v>45804.527999999998</v>
          </cell>
          <cell r="G277">
            <v>0.4</v>
          </cell>
        </row>
        <row r="278">
          <cell r="B278" t="str">
            <v>LV-2411 Clavija 20 AMP, 125/250V, 3 POLOS +TIERRA, 4 HILOS NEMA 14-20P de incrustar</v>
          </cell>
          <cell r="C278" t="str">
            <v>un</v>
          </cell>
          <cell r="D278">
            <v>30780</v>
          </cell>
          <cell r="E278">
            <v>5848.2</v>
          </cell>
          <cell r="F278">
            <v>43953.84</v>
          </cell>
          <cell r="G278">
            <v>0.4</v>
          </cell>
        </row>
        <row r="279">
          <cell r="B279" t="str">
            <v>LV-2710 TOMA 30 AMP, 125/250V, 3 POLOS +TIERRA, 4 HILOS NEMA L14-30R de incrustar</v>
          </cell>
          <cell r="C279" t="str">
            <v>un</v>
          </cell>
          <cell r="D279">
            <v>31915.350000000002</v>
          </cell>
          <cell r="E279">
            <v>6063.9165000000003</v>
          </cell>
          <cell r="F279">
            <v>45575.119800000008</v>
          </cell>
          <cell r="G279">
            <v>0.5</v>
          </cell>
        </row>
        <row r="280">
          <cell r="B280" t="str">
            <v>LV-2711 Clavija 30 AMP, 125/250V, 3 POLOS +TIERRA, 4 HILOS NEMA L14-30P de incrustar</v>
          </cell>
          <cell r="C280" t="str">
            <v>un</v>
          </cell>
          <cell r="D280">
            <v>33565.050000000003</v>
          </cell>
          <cell r="E280">
            <v>6377.3595000000005</v>
          </cell>
          <cell r="F280">
            <v>47930.8914</v>
          </cell>
          <cell r="G280">
            <v>0.5</v>
          </cell>
        </row>
        <row r="281">
          <cell r="B281" t="str">
            <v>LV-4980-GY Tapa termoplástica tipo intemperie para tomas de incrustar locking de 20 y 30 A</v>
          </cell>
          <cell r="C281" t="str">
            <v>un</v>
          </cell>
          <cell r="D281">
            <v>16020</v>
          </cell>
          <cell r="E281">
            <v>2563.2000000000003</v>
          </cell>
          <cell r="F281">
            <v>22299.84</v>
          </cell>
          <cell r="G281">
            <v>0.2</v>
          </cell>
        </row>
        <row r="282">
          <cell r="B282" t="str">
            <v>INTERRUPTORES AUITOMÁTICOS, CONTROL INDUSTRIAL</v>
          </cell>
        </row>
        <row r="283">
          <cell r="B283" t="str">
            <v>BREAKER 3X100A  220 V,  25 KA INDUSTRIAL ABB, SIEMENS, EATON O MERLIN GERIN</v>
          </cell>
          <cell r="C283" t="str">
            <v>UN</v>
          </cell>
          <cell r="D283">
            <v>170280.1724137931</v>
          </cell>
          <cell r="E283">
            <v>27244.827586206899</v>
          </cell>
          <cell r="F283">
            <v>197525</v>
          </cell>
          <cell r="G283">
            <v>1.5</v>
          </cell>
        </row>
        <row r="284">
          <cell r="B284" t="str">
            <v>BREAKER 3X125A  220 V, 50 KA INDUSTRIAL ABB, SIEMENS, EATON O MERLIN GERIN</v>
          </cell>
          <cell r="C284" t="str">
            <v>UN</v>
          </cell>
          <cell r="D284">
            <v>365639.6551724138</v>
          </cell>
          <cell r="E284">
            <v>58502.34482758621</v>
          </cell>
          <cell r="F284">
            <v>424142</v>
          </cell>
          <cell r="G284">
            <v>2</v>
          </cell>
        </row>
        <row r="285">
          <cell r="B285" t="str">
            <v>BREAKER 3X150A  220 V,  50 KA INDUSTRIAL ABB, SIEMENS, EATON O MERLIN GERIN</v>
          </cell>
          <cell r="C285" t="str">
            <v>UN</v>
          </cell>
          <cell r="D285">
            <v>365639.6551724138</v>
          </cell>
          <cell r="E285">
            <v>58502.34482758621</v>
          </cell>
          <cell r="F285">
            <v>424142</v>
          </cell>
          <cell r="G285">
            <v>2</v>
          </cell>
        </row>
        <row r="286">
          <cell r="B286" t="str">
            <v>BREAKER 3X160A  220 V,  50 KA INDUSTRIAL ABB, SIEMENS, EATON O MERLIN GERIN</v>
          </cell>
          <cell r="C286" t="str">
            <v>UN</v>
          </cell>
          <cell r="D286">
            <v>365639.6551724138</v>
          </cell>
          <cell r="E286">
            <v>58502.34482758621</v>
          </cell>
          <cell r="F286">
            <v>424142</v>
          </cell>
          <cell r="G286">
            <v>2</v>
          </cell>
        </row>
        <row r="287">
          <cell r="B287" t="str">
            <v>BREAKER 3X175A  220 V,  50 KA INDUSTRIAL ABB, SIEMENS, EATON O MERLIN GERIN</v>
          </cell>
          <cell r="C287" t="str">
            <v>UN</v>
          </cell>
          <cell r="D287">
            <v>365639.6551724138</v>
          </cell>
          <cell r="E287">
            <v>58502.34482758621</v>
          </cell>
          <cell r="F287">
            <v>424142</v>
          </cell>
          <cell r="G287">
            <v>2</v>
          </cell>
        </row>
        <row r="288">
          <cell r="B288" t="str">
            <v>BREAKER 3X200A  220 V, 50 KA INDUSTRIAL ABB, SIEMENS, EATON O MERLIN GERIN</v>
          </cell>
          <cell r="C288" t="str">
            <v>UN</v>
          </cell>
          <cell r="D288">
            <v>365639.6551724138</v>
          </cell>
          <cell r="E288">
            <v>58502.34482758621</v>
          </cell>
          <cell r="F288">
            <v>424142</v>
          </cell>
          <cell r="G288">
            <v>2</v>
          </cell>
        </row>
        <row r="289">
          <cell r="B289" t="str">
            <v>BREAKER 3X15A 220 V, 25 KA INDUSTRIAL ABB, SIEMENS, EATON O MERLIN GERIN</v>
          </cell>
          <cell r="C289" t="str">
            <v>UN</v>
          </cell>
          <cell r="D289">
            <v>132660.3448275862</v>
          </cell>
          <cell r="E289">
            <v>21225.655172413793</v>
          </cell>
          <cell r="F289">
            <v>153886</v>
          </cell>
          <cell r="G289">
            <v>1.2</v>
          </cell>
        </row>
        <row r="290">
          <cell r="B290" t="str">
            <v>BREAKER 3X20A 220 V, 25 KA INDUSTRIAL ABB, SIEMENS, EATON O MERLIN GERIN</v>
          </cell>
          <cell r="C290" t="str">
            <v>UN</v>
          </cell>
          <cell r="D290">
            <v>132660.3448275862</v>
          </cell>
          <cell r="E290">
            <v>21225.655172413793</v>
          </cell>
          <cell r="F290">
            <v>153886</v>
          </cell>
          <cell r="G290">
            <v>1.2</v>
          </cell>
        </row>
        <row r="291">
          <cell r="B291" t="str">
            <v>BREAKER 3X225A  220 V, 50 KA INDUSTRIAL ABB, SIEMENS, EATON O MERLIN GERIN</v>
          </cell>
          <cell r="C291" t="str">
            <v>UN</v>
          </cell>
          <cell r="D291">
            <v>365639.6551724138</v>
          </cell>
          <cell r="E291">
            <v>58502.34482758621</v>
          </cell>
          <cell r="F291">
            <v>424142</v>
          </cell>
          <cell r="G291">
            <v>2</v>
          </cell>
        </row>
        <row r="292">
          <cell r="B292" t="str">
            <v>BREAKER 3X250A  220 V, 50 KA INDUSTRIAL ABB, SIEMENS, EATON O MERLIN GERIN</v>
          </cell>
          <cell r="C292" t="str">
            <v>UN</v>
          </cell>
          <cell r="D292">
            <v>457380.17241379316</v>
          </cell>
          <cell r="E292">
            <v>73180.827586206913</v>
          </cell>
          <cell r="F292">
            <v>530561</v>
          </cell>
          <cell r="G292">
            <v>2.2999999999999998</v>
          </cell>
        </row>
        <row r="293">
          <cell r="B293" t="str">
            <v>BREAKER 3X300A  220 V,  85 KA INDUSTRIAL ABB, SIEMENS, EATON O MERLIN GERIN</v>
          </cell>
          <cell r="C293" t="str">
            <v>UN</v>
          </cell>
          <cell r="D293">
            <v>605880.17241379316</v>
          </cell>
          <cell r="E293">
            <v>96940.827586206913</v>
          </cell>
          <cell r="F293">
            <v>702821</v>
          </cell>
          <cell r="G293">
            <v>2.5</v>
          </cell>
        </row>
        <row r="294">
          <cell r="B294" t="str">
            <v>BREAKER 3X30A   220 V, 25 KA INDUSTRIAL ABB, SIEMENS, EATON O MERLIN GERIN</v>
          </cell>
          <cell r="C294" t="str">
            <v>UN</v>
          </cell>
          <cell r="D294">
            <v>132660.3448275862</v>
          </cell>
          <cell r="E294">
            <v>21225.655172413793</v>
          </cell>
          <cell r="F294">
            <v>153886</v>
          </cell>
          <cell r="G294">
            <v>1.2</v>
          </cell>
        </row>
        <row r="295">
          <cell r="B295" t="str">
            <v>BREAKER 3X350A  220 V, 85 KA INDUSTRIAL ABB, SIEMENS, EATON O MERLIN GERIN</v>
          </cell>
          <cell r="C295" t="str">
            <v>UN</v>
          </cell>
          <cell r="D295">
            <v>605880.17241379316</v>
          </cell>
          <cell r="E295">
            <v>96940.827586206913</v>
          </cell>
          <cell r="F295">
            <v>702821</v>
          </cell>
          <cell r="G295">
            <v>2.5</v>
          </cell>
        </row>
        <row r="296">
          <cell r="B296" t="str">
            <v>BREAKER 3X400A  220 V, 85 KA INDUSTRIAL ABB, SIEMENS, EATON O MERLIN GERIN</v>
          </cell>
          <cell r="C296" t="str">
            <v>UN</v>
          </cell>
          <cell r="D296">
            <v>605880.17241379316</v>
          </cell>
          <cell r="E296">
            <v>96940.827586206913</v>
          </cell>
          <cell r="F296">
            <v>702821</v>
          </cell>
          <cell r="G296">
            <v>2.5</v>
          </cell>
        </row>
        <row r="297">
          <cell r="B297" t="str">
            <v>BREAKER 3X40A  220 V, 25 KA INDUSTRIAL ABB, SIEMENS, EATON O MERLIN GERIN</v>
          </cell>
          <cell r="C297" t="str">
            <v>UN</v>
          </cell>
          <cell r="D297">
            <v>132660.3448275862</v>
          </cell>
          <cell r="E297">
            <v>21225.655172413793</v>
          </cell>
          <cell r="F297">
            <v>153886</v>
          </cell>
          <cell r="G297">
            <v>1.2</v>
          </cell>
        </row>
        <row r="298">
          <cell r="B298" t="str">
            <v>BREAKER 3X500A  220 V, 85 KA INDUSTRIAL ABB, SIEMENS, EATON O MERLIN GERIN</v>
          </cell>
          <cell r="C298" t="str">
            <v>UN</v>
          </cell>
          <cell r="D298">
            <v>1716000.0000000002</v>
          </cell>
          <cell r="E298">
            <v>274560.00000000006</v>
          </cell>
          <cell r="F298">
            <v>1990560</v>
          </cell>
          <cell r="G298">
            <v>3</v>
          </cell>
        </row>
        <row r="299">
          <cell r="B299" t="str">
            <v>BREAKER 3X50A  220 V, 25 KA INDUSTRIAL ABB, SIEMENS, EATON O MERLIN GERIN</v>
          </cell>
          <cell r="C299" t="str">
            <v>UN</v>
          </cell>
          <cell r="D299">
            <v>132660.3448275862</v>
          </cell>
          <cell r="E299">
            <v>21225.655172413793</v>
          </cell>
          <cell r="F299">
            <v>153886</v>
          </cell>
          <cell r="G299">
            <v>1.2</v>
          </cell>
        </row>
        <row r="300">
          <cell r="B300" t="str">
            <v>BREAKER 3X60A 220 V,  25 KA INDUSTRIAL ABB, SIEMENS, EATON O MERLIN GERIN</v>
          </cell>
          <cell r="C300" t="str">
            <v>UN</v>
          </cell>
          <cell r="D300">
            <v>132660.3448275862</v>
          </cell>
          <cell r="E300">
            <v>21225.655172413793</v>
          </cell>
          <cell r="F300">
            <v>153886</v>
          </cell>
          <cell r="G300">
            <v>1.2</v>
          </cell>
        </row>
        <row r="301">
          <cell r="B301" t="str">
            <v>BREAKER 3X630A  220 V, 85 KA INDUSTRIAL ABB, SIEMENS, EATON O MERLIN GERIN</v>
          </cell>
          <cell r="C301" t="str">
            <v>UN</v>
          </cell>
          <cell r="D301">
            <v>1716000.0000000002</v>
          </cell>
          <cell r="E301">
            <v>274560.00000000006</v>
          </cell>
          <cell r="F301">
            <v>1990560</v>
          </cell>
          <cell r="G301">
            <v>3</v>
          </cell>
        </row>
        <row r="302">
          <cell r="B302" t="str">
            <v>BREAKER 3X70A  220 V, 25 KA INDUSTRIAL ABB, SIEMENS, EATON O MERLIN GERIN</v>
          </cell>
          <cell r="C302" t="str">
            <v>UN</v>
          </cell>
          <cell r="D302">
            <v>170280.1724137931</v>
          </cell>
          <cell r="E302">
            <v>27244.827586206899</v>
          </cell>
          <cell r="F302">
            <v>197525</v>
          </cell>
          <cell r="G302">
            <v>1.5</v>
          </cell>
        </row>
        <row r="303">
          <cell r="B303" t="str">
            <v>BREAKER 3X80A  220 V, 25 KA INDUSTRIAL ABB, SIEMENS, EATON O MERLIN GERIN</v>
          </cell>
          <cell r="C303" t="str">
            <v>UN</v>
          </cell>
          <cell r="D303">
            <v>170280.1724137931</v>
          </cell>
          <cell r="E303">
            <v>27244.827586206899</v>
          </cell>
          <cell r="F303">
            <v>197525</v>
          </cell>
          <cell r="G303">
            <v>1.5</v>
          </cell>
        </row>
        <row r="304">
          <cell r="B304" t="str">
            <v>BREAKER TIPO RIEL(MINIBREAKER) MONOPOLAR 1X0,5 A; 1A; 1,6A;2A;3A;4A;6A; 120V. ICC=20KA</v>
          </cell>
          <cell r="C304" t="str">
            <v>Un</v>
          </cell>
          <cell r="D304">
            <v>23400</v>
          </cell>
          <cell r="E304">
            <v>3744</v>
          </cell>
          <cell r="F304">
            <v>27144</v>
          </cell>
          <cell r="G304">
            <v>0.15</v>
          </cell>
        </row>
        <row r="305">
          <cell r="B305" t="str">
            <v>BREAKER TIPO RIEL(MINIBREAKER) MONOPOLAR 1X10A; 16A; 20A;25A;32A; 120V.ICC=20KA</v>
          </cell>
          <cell r="C305" t="str">
            <v>Un</v>
          </cell>
          <cell r="D305">
            <v>15600</v>
          </cell>
          <cell r="E305">
            <v>2496</v>
          </cell>
          <cell r="F305">
            <v>18096</v>
          </cell>
          <cell r="G305">
            <v>0.15</v>
          </cell>
        </row>
        <row r="306">
          <cell r="B306" t="str">
            <v>BREAKER TIPO RIEL(MINIBREAKER) MONOPOLAR 1X40A;  120V.ICC=20KA</v>
          </cell>
          <cell r="C306" t="str">
            <v>Un</v>
          </cell>
          <cell r="D306">
            <v>24840</v>
          </cell>
          <cell r="E306">
            <v>3974.4</v>
          </cell>
          <cell r="F306">
            <v>28814.400000000001</v>
          </cell>
          <cell r="G306">
            <v>0.2</v>
          </cell>
        </row>
        <row r="307">
          <cell r="B307" t="str">
            <v>BREAKER TIPO RIEL(MINIBREAKER) MONOPOLAR 1X50A;  120V.ICC=20KA</v>
          </cell>
          <cell r="C307" t="str">
            <v>Un</v>
          </cell>
          <cell r="D307">
            <v>28020</v>
          </cell>
          <cell r="E307">
            <v>4483.2</v>
          </cell>
          <cell r="F307">
            <v>32503.200000000001</v>
          </cell>
          <cell r="G307">
            <v>0.2</v>
          </cell>
        </row>
        <row r="308">
          <cell r="B308" t="str">
            <v>BREAKER TIPO RIEL(MINIBREAKER) MONOPOLAR 1X63A;  120V.ICC=20KA</v>
          </cell>
          <cell r="C308" t="str">
            <v>Un</v>
          </cell>
          <cell r="D308">
            <v>31080</v>
          </cell>
          <cell r="E308">
            <v>4972.8</v>
          </cell>
          <cell r="F308">
            <v>36052.800000000003</v>
          </cell>
          <cell r="G308">
            <v>0.2</v>
          </cell>
        </row>
        <row r="309">
          <cell r="B309" t="str">
            <v>BREAKER TIPO RIEL(MINIBREAKER) BIPOLAR 2X0,5 A; 1A; 1,6A;2A;3A;4A;6A; 220V. ICC=20KA</v>
          </cell>
          <cell r="C309" t="str">
            <v>Un</v>
          </cell>
          <cell r="D309">
            <v>76740</v>
          </cell>
          <cell r="E309">
            <v>12278.4</v>
          </cell>
          <cell r="F309">
            <v>89018.4</v>
          </cell>
          <cell r="G309">
            <v>0.3</v>
          </cell>
        </row>
        <row r="310">
          <cell r="B310" t="str">
            <v>BREAKER TIPO RIEL(MINIBREAKER) BIPOLAR 2X10A; 16A; 20A;25A;32A; 220V.ICC=20KA</v>
          </cell>
          <cell r="C310" t="str">
            <v>Un</v>
          </cell>
          <cell r="D310">
            <v>36540</v>
          </cell>
          <cell r="E310">
            <v>5846.4000000000005</v>
          </cell>
          <cell r="F310">
            <v>42386.400000000001</v>
          </cell>
          <cell r="G310">
            <v>0.3</v>
          </cell>
        </row>
        <row r="311">
          <cell r="B311" t="str">
            <v>BREAKER TIPO RIEL(MINIBREAKER) BIPOLAR 2X40A;  220V.ICC=20KA</v>
          </cell>
          <cell r="C311" t="str">
            <v>Un</v>
          </cell>
          <cell r="D311">
            <v>58140</v>
          </cell>
          <cell r="E311">
            <v>9302.4</v>
          </cell>
          <cell r="F311">
            <v>67442.399999999994</v>
          </cell>
          <cell r="G311">
            <v>0.3</v>
          </cell>
        </row>
        <row r="312">
          <cell r="B312" t="str">
            <v>BREAKER TIPO RIEL(MINIBREAKER) BIPOLAR 2X50A;  220V.ICC=20KA</v>
          </cell>
          <cell r="C312" t="str">
            <v>Un</v>
          </cell>
          <cell r="D312">
            <v>65940</v>
          </cell>
          <cell r="E312">
            <v>10550.4</v>
          </cell>
          <cell r="F312">
            <v>76490.399999999994</v>
          </cell>
          <cell r="G312">
            <v>0.3</v>
          </cell>
        </row>
        <row r="313">
          <cell r="B313" t="str">
            <v>BREAKER TIPO RIEL(MINIBREAKER) BIPOLAR 2X63A;  220V.ICC=20KA</v>
          </cell>
          <cell r="C313" t="str">
            <v>Un</v>
          </cell>
          <cell r="D313">
            <v>73080</v>
          </cell>
          <cell r="E313">
            <v>11692.800000000001</v>
          </cell>
          <cell r="F313">
            <v>84772.800000000003</v>
          </cell>
          <cell r="G313">
            <v>0.3</v>
          </cell>
        </row>
        <row r="314">
          <cell r="B314" t="str">
            <v>BREAKER TIPO RIEL(MINIBREAKER) TRIPOLAR 3X1A; 2A;3A;4A; 220V. ICC=20KA</v>
          </cell>
          <cell r="C314" t="str">
            <v>Un</v>
          </cell>
          <cell r="D314">
            <v>91620</v>
          </cell>
          <cell r="E314">
            <v>14659.2</v>
          </cell>
          <cell r="F314">
            <v>106279.2</v>
          </cell>
          <cell r="G314">
            <v>0.4</v>
          </cell>
        </row>
        <row r="315">
          <cell r="B315" t="str">
            <v>BREAKER TIPO RIEL(MINIBREAKER) TRIPOLAR 3X6A; 10A;16A;20A; 25A; 32A.220V. ICC=20KA</v>
          </cell>
          <cell r="C315" t="str">
            <v>Un</v>
          </cell>
          <cell r="D315">
            <v>68220</v>
          </cell>
          <cell r="E315">
            <v>10915.2</v>
          </cell>
          <cell r="F315">
            <v>79135.199999999997</v>
          </cell>
          <cell r="G315">
            <v>0.4</v>
          </cell>
        </row>
        <row r="316">
          <cell r="B316" t="str">
            <v>BREAKER TIPO RIEL(MINIBREAKER) TRIPOLAR 3X40A;  220V.ICC=20KA</v>
          </cell>
          <cell r="C316" t="str">
            <v>Un</v>
          </cell>
          <cell r="D316">
            <v>109320</v>
          </cell>
          <cell r="E316">
            <v>17491.2</v>
          </cell>
          <cell r="F316">
            <v>126811.2</v>
          </cell>
          <cell r="G316">
            <v>0.4</v>
          </cell>
        </row>
        <row r="317">
          <cell r="B317" t="str">
            <v>BREAKER TIPO RIEL(MINIBREAKER) TRIPOLAR 3X50A;  220V.ICC=20KA</v>
          </cell>
          <cell r="C317" t="str">
            <v>Un</v>
          </cell>
          <cell r="D317">
            <v>123600</v>
          </cell>
          <cell r="E317">
            <v>19776</v>
          </cell>
          <cell r="F317">
            <v>143376</v>
          </cell>
          <cell r="G317">
            <v>0.4</v>
          </cell>
        </row>
        <row r="318">
          <cell r="B318" t="str">
            <v>BREAKER TIPO RIEL(MINIBREAKER) TRIPOLAR 3X63A;  220V.ICC=20KA</v>
          </cell>
          <cell r="C318" t="str">
            <v>Un</v>
          </cell>
          <cell r="D318">
            <v>138000</v>
          </cell>
          <cell r="E318">
            <v>22080</v>
          </cell>
          <cell r="F318">
            <v>160080</v>
          </cell>
          <cell r="G318">
            <v>0.4</v>
          </cell>
        </row>
        <row r="319">
          <cell r="B319" t="str">
            <v>BREAKER TIPO RIEL(MINIBREAKER) TRIPOLAR 3X80A;  220V.ICC=20KA</v>
          </cell>
          <cell r="C319" t="str">
            <v>Un</v>
          </cell>
          <cell r="D319">
            <v>610800</v>
          </cell>
          <cell r="E319">
            <v>97728</v>
          </cell>
          <cell r="F319">
            <v>708528</v>
          </cell>
          <cell r="G319">
            <v>0.5</v>
          </cell>
        </row>
        <row r="320">
          <cell r="B320" t="str">
            <v>BREAKER TIPO RIEL(MINIBREAKER) TRIPOLAR 3X100A;  220V.ICC=20KA</v>
          </cell>
          <cell r="C320" t="str">
            <v>Un</v>
          </cell>
          <cell r="D320">
            <v>610800</v>
          </cell>
          <cell r="E320">
            <v>97728</v>
          </cell>
          <cell r="F320">
            <v>708528</v>
          </cell>
          <cell r="G320">
            <v>1</v>
          </cell>
        </row>
        <row r="321">
          <cell r="B321" t="str">
            <v>BREAKER TIPO RIEL(MINIBREAKER) TRIPOLAR 3X125A;  220V.ICC=20KA</v>
          </cell>
          <cell r="C321" t="str">
            <v>Un</v>
          </cell>
          <cell r="D321">
            <v>657000</v>
          </cell>
          <cell r="E321">
            <v>105120</v>
          </cell>
          <cell r="F321">
            <v>762120</v>
          </cell>
          <cell r="G321">
            <v>1</v>
          </cell>
        </row>
        <row r="322">
          <cell r="B322" t="str">
            <v>BREAKER TIPO RIEL(MINIBREAKER) TETRAPOLAR 4X1A; 2A;3A;4A; 220V. ICC=20KA</v>
          </cell>
          <cell r="C322" t="str">
            <v>Un</v>
          </cell>
          <cell r="D322">
            <v>151140</v>
          </cell>
          <cell r="E322">
            <v>24182.400000000001</v>
          </cell>
          <cell r="F322">
            <v>175322.4</v>
          </cell>
          <cell r="G322">
            <v>0.5</v>
          </cell>
        </row>
        <row r="323">
          <cell r="B323" t="str">
            <v>BREAKER TIPO RIEL(MINIBREAKER) TETRAPOLAR 4X6A; 10A;16A;20A; 25A; 32A.220V. ICC=20KA</v>
          </cell>
          <cell r="C323" t="str">
            <v>Un</v>
          </cell>
          <cell r="D323">
            <v>104400</v>
          </cell>
          <cell r="E323">
            <v>16704</v>
          </cell>
          <cell r="F323">
            <v>121104</v>
          </cell>
          <cell r="G323">
            <v>0.5</v>
          </cell>
        </row>
        <row r="324">
          <cell r="B324" t="str">
            <v>BREAKER TIPO RIEL(MINIBREAKER) TETRAPOLAR 4X40A;  220V.ICC=20KA</v>
          </cell>
          <cell r="C324" t="str">
            <v>Un</v>
          </cell>
          <cell r="D324">
            <v>151140</v>
          </cell>
          <cell r="E324">
            <v>24182.400000000001</v>
          </cell>
          <cell r="F324">
            <v>175322.4</v>
          </cell>
          <cell r="G324">
            <v>0.5</v>
          </cell>
        </row>
        <row r="325">
          <cell r="B325" t="str">
            <v>BREAKER TIPO RIEL(MINIBREAKER) TETRAPOLAR 4X50A;  220V.ICC=20KA</v>
          </cell>
          <cell r="C325" t="str">
            <v>Un</v>
          </cell>
          <cell r="D325">
            <v>151140</v>
          </cell>
          <cell r="E325">
            <v>24182.400000000001</v>
          </cell>
          <cell r="F325">
            <v>175322.4</v>
          </cell>
          <cell r="G325">
            <v>0.5</v>
          </cell>
        </row>
        <row r="326">
          <cell r="B326" t="str">
            <v>BREAKER TIPO RIEL(MINIBREAKER) TETRAPOLAR 4X63A;  220V.ICC=20KA</v>
          </cell>
          <cell r="C326" t="str">
            <v>Un</v>
          </cell>
          <cell r="D326">
            <v>151140</v>
          </cell>
          <cell r="E326">
            <v>24182.400000000001</v>
          </cell>
          <cell r="F326">
            <v>175322.4</v>
          </cell>
          <cell r="G326">
            <v>0.5</v>
          </cell>
        </row>
        <row r="327">
          <cell r="B327" t="str">
            <v>BREAKER - SOR RELE DE APERTURA PARA USO CON INTERRUPTOR T4,T5,T6. 220-240Vac/220-250Vdc</v>
          </cell>
          <cell r="C327" t="str">
            <v>Un</v>
          </cell>
          <cell r="D327">
            <v>136500</v>
          </cell>
          <cell r="E327">
            <v>21840</v>
          </cell>
          <cell r="F327">
            <v>158340</v>
          </cell>
          <cell r="G327">
            <v>0.5</v>
          </cell>
        </row>
        <row r="328">
          <cell r="B328" t="str">
            <v>BREAKER- RELÈ MONITOR TRIFÀSICO CON RETARDO DE DISPARO. POR SECUENCIA DE FASE, PÈRDIDA DE FASE, SUB Y SOBRETENSIÓN (UMBRAL AJUSTABLE). TENSIÒN DE MEDIDA Y ALIMENTACIÓN DE CONTROL 3X160-300VAC. Nª DE CONTACTOS 2 C/O.</v>
          </cell>
          <cell r="C328" t="str">
            <v>Un</v>
          </cell>
          <cell r="D328">
            <v>484640</v>
          </cell>
          <cell r="E328">
            <v>77542.400000000009</v>
          </cell>
          <cell r="F328">
            <v>562182.40000000002</v>
          </cell>
          <cell r="G328">
            <v>0.5</v>
          </cell>
        </row>
        <row r="329">
          <cell r="B329" t="str">
            <v>Platinas de cobre 800 A para fijación de cable   al breaker totalizador.</v>
          </cell>
          <cell r="D329">
            <v>500000</v>
          </cell>
        </row>
        <row r="330">
          <cell r="B330" t="str">
            <v>BREAKER-BARRAS DE COBRE 3X1000 A.CONEXION DE CABLES AL BREAKER.</v>
          </cell>
          <cell r="C330" t="str">
            <v>Un</v>
          </cell>
          <cell r="D330">
            <v>200000</v>
          </cell>
          <cell r="E330">
            <v>32000</v>
          </cell>
          <cell r="F330">
            <v>232000</v>
          </cell>
          <cell r="G330">
            <v>1</v>
          </cell>
        </row>
        <row r="331">
          <cell r="B331" t="str">
            <v>BREAKER-BARRAS DE COBRE 3X800 A.CONEXION DE CABLES AL BREAKER.</v>
          </cell>
          <cell r="C331" t="str">
            <v>Un</v>
          </cell>
          <cell r="D331">
            <v>150000</v>
          </cell>
          <cell r="E331">
            <v>24000</v>
          </cell>
          <cell r="F331">
            <v>174000</v>
          </cell>
          <cell r="G331">
            <v>1</v>
          </cell>
        </row>
        <row r="332">
          <cell r="B332" t="str">
            <v>BREAKER-BARRAS DE COBRE 3X500 A.CONEXION DE CABLES AL BREAKER.</v>
          </cell>
          <cell r="C332" t="str">
            <v>Un</v>
          </cell>
          <cell r="D332">
            <v>120000</v>
          </cell>
          <cell r="E332">
            <v>19200</v>
          </cell>
          <cell r="F332">
            <v>139200</v>
          </cell>
          <cell r="G332">
            <v>1</v>
          </cell>
        </row>
        <row r="333">
          <cell r="B333" t="str">
            <v>BREAKER-BARRAS DE COBRE 3X300 A.CONEXION DE CABLES AL BREAKER.</v>
          </cell>
          <cell r="C333" t="str">
            <v>Un</v>
          </cell>
          <cell r="D333">
            <v>100000</v>
          </cell>
          <cell r="E333">
            <v>16000</v>
          </cell>
          <cell r="F333">
            <v>116000</v>
          </cell>
          <cell r="G333">
            <v>1</v>
          </cell>
        </row>
        <row r="334">
          <cell r="B334" t="str">
            <v>BREAKER ELEMENTOS DE FIJACIÒN. TORNILLOS Y DEMÀS.</v>
          </cell>
          <cell r="C334" t="str">
            <v>Un</v>
          </cell>
          <cell r="D334">
            <v>15000</v>
          </cell>
          <cell r="E334">
            <v>2400</v>
          </cell>
          <cell r="F334">
            <v>17400</v>
          </cell>
        </row>
        <row r="335">
          <cell r="B335" t="str">
            <v>BREAKER TOTALIZADOR  INDUSTRIAL 3X800A  220 V. AJUSTABLE TÈRMICA Y MAGNÈTICAMENTE (560-800A),  Icu=70 KA. Ics=100%Icu.MARCA ABB (REFERENCIA T6N  800 TMA 800-8000 3P FF), SIEMENS, EATON O MERLIN GERIN.</v>
          </cell>
          <cell r="C335" t="str">
            <v>Un</v>
          </cell>
          <cell r="D335">
            <v>3510000</v>
          </cell>
          <cell r="E335">
            <v>561600</v>
          </cell>
          <cell r="F335">
            <v>4071600</v>
          </cell>
          <cell r="G335">
            <v>5</v>
          </cell>
        </row>
        <row r="336">
          <cell r="B336" t="str">
            <v>BREAKER TOTALIZADOR  INDUSTRIAL 3X800A  220 V. AJUSTABLE TÈRMICA Y MAGNÈTICAMENTE (560-800A),  Icu=85KA. Ics=100%Icu.MARCA ABB (REFERENCIA T6S  800 TMA 800-8000 3P FF), SIEMENS, EATON O MERLIN GERIN.</v>
          </cell>
          <cell r="C336" t="str">
            <v>Un</v>
          </cell>
          <cell r="D336">
            <v>4485000</v>
          </cell>
          <cell r="E336">
            <v>717600</v>
          </cell>
          <cell r="F336">
            <v>5202600</v>
          </cell>
          <cell r="G336">
            <v>6</v>
          </cell>
        </row>
        <row r="337">
          <cell r="B337" t="str">
            <v>BREAKER TOTALIZADOR  INDUSTRIAL 3X800A  220 V. AJUSTABLE TÈRMICA Y MAGNÈTICAMENTE (560-800A),  Icu=100KA. Ics=100%Icu.MARCA ABB (REFERENCIA T6H  800 TMA 800-8000 3P FF), SIEMENS, EATON O MERLIN GERIN.</v>
          </cell>
          <cell r="C337" t="str">
            <v>Un</v>
          </cell>
          <cell r="D337">
            <v>4745000</v>
          </cell>
          <cell r="E337">
            <v>759200</v>
          </cell>
          <cell r="F337">
            <v>5504200</v>
          </cell>
          <cell r="G337">
            <v>6</v>
          </cell>
        </row>
        <row r="338">
          <cell r="B338" t="str">
            <v>BREAKER TOTALIZADOR  INDUSTRIAL 3X630A  220 V. AJUSTABLE TÈRMICA Y MAGNÈTICAMENTE (441-630A),  Icu=70 KA. Ics=100%Icu.MARCA ABB (REFERENCIA T6N  630 TMA 630-6300 3P FF), SIEMENS, EATON O MERLIN GERIN.</v>
          </cell>
          <cell r="C338" t="str">
            <v>Un</v>
          </cell>
          <cell r="D338">
            <v>2723500</v>
          </cell>
          <cell r="E338">
            <v>435760</v>
          </cell>
          <cell r="F338">
            <v>3159260</v>
          </cell>
          <cell r="G338">
            <v>5</v>
          </cell>
        </row>
        <row r="339">
          <cell r="B339" t="str">
            <v>BREAKER TOTALIZADOR  INDUSTRIAL 3X630A  220 V. AJUSTABLE TÈRMICA Y MAGNÈTICAMENTE (441-630A),  Icu=85KA. Ics=100%Icu.MARCA ABB (REFERENCIA T6S  630 TMA 630-6300 3P FF), SIEMENS, EATON O MERLIN GERIN.</v>
          </cell>
          <cell r="C339" t="str">
            <v>Un</v>
          </cell>
          <cell r="D339">
            <v>3399500</v>
          </cell>
          <cell r="E339">
            <v>543920</v>
          </cell>
          <cell r="F339">
            <v>3943420</v>
          </cell>
          <cell r="G339">
            <v>5</v>
          </cell>
        </row>
        <row r="340">
          <cell r="B340" t="str">
            <v>BREAKER TOTALIZADOR  INDUSTRIAL 3X630A  220 V. AJUSTABLE TÈRMICA Y MAGNÈTICAMENTE (441-630A),  Icu=100KA. Ics=100%Icu.MARCA ABB (REFERENCIA T6H  630 TMA 630-6300 3P FF), SIEMENS, EATON O MERLIN GERIN.</v>
          </cell>
          <cell r="C340" t="str">
            <v>Un</v>
          </cell>
          <cell r="D340">
            <v>3399500</v>
          </cell>
          <cell r="E340">
            <v>543920</v>
          </cell>
          <cell r="F340">
            <v>3943420</v>
          </cell>
          <cell r="G340">
            <v>5</v>
          </cell>
        </row>
        <row r="341">
          <cell r="B341" t="str">
            <v>BREAKER TOTALIZADOR  INDUSTRIAL 3X500A  220 V. AJUSTABLE TÈRMICA Y MAGNÈTICAMENTE (350-500A),  Icu=70 KA. Ics=100%Icu.MARCA ABB (REFERENCIA T5N  630 TMA 500-5000 3P FF), SIEMENS, EATON O MERLIN GERIN.</v>
          </cell>
          <cell r="C341" t="str">
            <v>Un</v>
          </cell>
          <cell r="D341">
            <v>2093000</v>
          </cell>
          <cell r="E341">
            <v>334880</v>
          </cell>
          <cell r="F341">
            <v>2427880</v>
          </cell>
          <cell r="G341">
            <v>5</v>
          </cell>
        </row>
        <row r="342">
          <cell r="B342" t="str">
            <v>BREAKER TOTALIZADOR  INDUSTRIAL 3X500A  220 V. AJUSTABLE TÈRMICA Y MAGNÈTICAMENTE (350-500A),  Icu=85KA. Ics=100%Icu.MARCA ABB (REFERENCIA T5S  630 TMA 500-5000 3P FF), SIEMENS, EATON O MERLIN GERIN.</v>
          </cell>
          <cell r="C342" t="str">
            <v>Un</v>
          </cell>
          <cell r="D342">
            <v>2372500</v>
          </cell>
          <cell r="E342">
            <v>379600</v>
          </cell>
          <cell r="F342">
            <v>2752100</v>
          </cell>
          <cell r="G342">
            <v>5</v>
          </cell>
        </row>
        <row r="343">
          <cell r="B343" t="str">
            <v>BREAKER TOTALIZADOR  INDUSTRIAL 3X500A  220 V. AJUSTABLE TÈRMICA Y MAGNÈTICAMENTE (350-500A),  Icu=100KA. Ics=100%Icu.MARCA ABB (REFERENCIA T5H  630 TMA 500-50003P FF), SIEMENS, EATON O MERLIN GERIN.</v>
          </cell>
          <cell r="C343" t="str">
            <v>Un</v>
          </cell>
          <cell r="D343">
            <v>2496000</v>
          </cell>
          <cell r="E343">
            <v>399360</v>
          </cell>
          <cell r="F343">
            <v>2895360</v>
          </cell>
          <cell r="G343">
            <v>5</v>
          </cell>
        </row>
        <row r="344">
          <cell r="B344" t="str">
            <v>BREAKER TOTALIZADOR  INDUSTRIAL 3X400A  220 V. AJUSTABLE TÈRMICA Y MAGNÈTICAMENTE (280-400A),  Icu=70 KA. Ics=100%Icu.MARCA ABB (REFERENCIA T5N  400 TMA 400-4000 3P FF), SIEMENS, EATON O MERLIN GERIN.</v>
          </cell>
          <cell r="C344" t="str">
            <v>Un</v>
          </cell>
          <cell r="D344">
            <v>864500</v>
          </cell>
          <cell r="E344">
            <v>138320</v>
          </cell>
          <cell r="F344">
            <v>1002820</v>
          </cell>
          <cell r="G344">
            <v>5</v>
          </cell>
        </row>
        <row r="345">
          <cell r="B345" t="str">
            <v>BREAKER TOTALIZADOR  INDUSTRIAL 3X400A  220 V. AJUSTABLE TÈRMICA Y MAGNÈTICAMENTE (280-400A),  Icu=85KA. Ics=100%Icu.MARCA ABB (REFERENCIA T5S  400 TMA 400-4000 3P FF), SIEMENS, EATON O MERLIN GERIN.</v>
          </cell>
          <cell r="C345" t="str">
            <v>Un</v>
          </cell>
          <cell r="D345">
            <v>1404000</v>
          </cell>
          <cell r="E345">
            <v>224640</v>
          </cell>
          <cell r="F345">
            <v>1628640</v>
          </cell>
          <cell r="G345">
            <v>5</v>
          </cell>
        </row>
        <row r="346">
          <cell r="B346" t="str">
            <v>BREAKER TOTALIZADOR  INDUSTRIAL 3X400A  220 V. AJUSTABLE TÈRMICA Y MAGNÈTICAMENTE (280-400A),  Icu=100KA. Ics=100%Icu.MARCA ABB (REFERENCIA T5H  400 TMA 400-40003P FF), SIEMENS, EATON O MERLIN GERIN.</v>
          </cell>
          <cell r="C346" t="str">
            <v>Un</v>
          </cell>
          <cell r="D346">
            <v>1534000</v>
          </cell>
          <cell r="E346">
            <v>245440</v>
          </cell>
          <cell r="F346">
            <v>1779440</v>
          </cell>
          <cell r="G346">
            <v>5</v>
          </cell>
        </row>
        <row r="347">
          <cell r="B347" t="str">
            <v>BREAKER TOTALIZADOR  INDUSTRIAL 3X320A  220 V. AJUSTABLE TÈRMICA Y MAGNÈTICAMENTE (224-320A),  Icu=100KA. Ics=100%Icu.MARCA ABB (REFERENCIA T5H  320 TMA 320-3200 3P FF), SIEMENS, EATON O MERLIN GERIN.</v>
          </cell>
          <cell r="C347" t="str">
            <v>Un</v>
          </cell>
          <cell r="D347">
            <v>1534000</v>
          </cell>
          <cell r="E347">
            <v>245440</v>
          </cell>
          <cell r="F347">
            <v>1779440</v>
          </cell>
          <cell r="G347">
            <v>4</v>
          </cell>
        </row>
        <row r="348">
          <cell r="B348" t="str">
            <v>BREAKER TOTALIZADOR  INDUSTRIAL 3X250A  220 V. AJUSTABLE TÈRMICA Y MAGNÈTICAMENTE (175-250A),  Icu=100KA. Ics=100%Icu.MARCA ABB (REFERENCIA XT4H 250 TMA 250-2500 3P FF), SIEMENS, EATON O MERLIN GERIN.</v>
          </cell>
          <cell r="C348" t="str">
            <v>Un</v>
          </cell>
          <cell r="D348">
            <v>1384500</v>
          </cell>
          <cell r="E348">
            <v>221520</v>
          </cell>
          <cell r="F348">
            <v>1606020</v>
          </cell>
          <cell r="G348">
            <v>4</v>
          </cell>
        </row>
        <row r="349">
          <cell r="B349" t="str">
            <v>BREAKER TOTALIZADOR  INDUSTRIAL 3X200A  220 V. AJUSTABLE TÈRMICA Y MAGNÈTICAMENTE (140-200A),  Icu=100KA. Ics=100%Icu.MARCA ABB (REFERENCIA XT4H 250 TMA 200-2000 3P FF), SIEMENS, EATON O MERLIN GERIN.</v>
          </cell>
          <cell r="C349" t="str">
            <v>Un</v>
          </cell>
          <cell r="D349">
            <v>1235000</v>
          </cell>
          <cell r="E349">
            <v>197600</v>
          </cell>
          <cell r="F349">
            <v>1432600</v>
          </cell>
          <cell r="G349">
            <v>4</v>
          </cell>
        </row>
        <row r="350">
          <cell r="B350" t="str">
            <v>BREAKER TOTALIZADOR  INDUSTRIAL 3X160A  220 V. AJUSTABLE TÈRMICA Y MAGNÈTICAMENTE (112-160A),  Icu=100KA. Ics=100%Icu.MARCA ABB (REFERENCIA XT2H 160 TMA 160-1600 3P FF), SIEMENS, EATON O MERLIN GERIN.</v>
          </cell>
          <cell r="C350" t="str">
            <v>Un</v>
          </cell>
          <cell r="D350">
            <v>767000</v>
          </cell>
          <cell r="E350">
            <v>122720</v>
          </cell>
          <cell r="F350">
            <v>889720</v>
          </cell>
          <cell r="G350">
            <v>4</v>
          </cell>
        </row>
        <row r="351">
          <cell r="B351" t="str">
            <v>BREAKER TOTALIZADOR  INDUSTRIAL 3X125A  220 V. AJUSTABLE TÈRMICA Y MAGNÈTICAMENTE (87,5-125A),  Icu=100KA. Ics=100%Icu.MARCA ABB (REFERENCIA XT2H 160 TMA 125-1250 3P FF), SIEMENS, EATON O MERLIN GERIN.</v>
          </cell>
          <cell r="C351" t="str">
            <v>Un</v>
          </cell>
          <cell r="D351">
            <v>734500</v>
          </cell>
          <cell r="E351">
            <v>117520</v>
          </cell>
          <cell r="F351">
            <v>852020</v>
          </cell>
          <cell r="G351">
            <v>2</v>
          </cell>
        </row>
        <row r="352">
          <cell r="B352" t="str">
            <v>BREAKER TOTALIZADOR  INDUSTRIAL 3X100A  220 V. AJUSTABLE TÈRMICA Y MAGNÈTICAMENTE (70-100A),  Icu=100KA. Ics=100%Icu.MARCA ABB (REFERENCIA XT2H 160 TMA 100-1000 3P FF), SIEMENS, EATON O MERLIN GERIN.</v>
          </cell>
          <cell r="C352" t="str">
            <v>Un</v>
          </cell>
          <cell r="D352">
            <v>624000</v>
          </cell>
          <cell r="E352">
            <v>99840</v>
          </cell>
          <cell r="F352">
            <v>723840</v>
          </cell>
          <cell r="G352">
            <v>2</v>
          </cell>
        </row>
        <row r="353">
          <cell r="B353" t="str">
            <v>BREAKER 3X15A  220 V,  25 KA INDUSTRIAL ABB(A1B 125 TMF 15-300 3P FF), SIEMENS, EATON O MERLIN GERIN</v>
          </cell>
          <cell r="C353" t="str">
            <v>Un</v>
          </cell>
          <cell r="D353">
            <v>120000</v>
          </cell>
          <cell r="E353">
            <v>19200</v>
          </cell>
          <cell r="F353">
            <v>139200</v>
          </cell>
          <cell r="G353">
            <v>1</v>
          </cell>
        </row>
        <row r="354">
          <cell r="B354" t="str">
            <v>BREAKER 3X15A  220 V,  100 KA INDUSTRIAL ABB(A1N 125 TMF 15-300 3P FF), SIEMENS, EATON O MERLIN GERIN</v>
          </cell>
          <cell r="C354" t="str">
            <v>Un</v>
          </cell>
          <cell r="D354">
            <v>186000</v>
          </cell>
          <cell r="E354">
            <v>29760</v>
          </cell>
          <cell r="F354">
            <v>215760</v>
          </cell>
          <cell r="G354">
            <v>1</v>
          </cell>
        </row>
        <row r="355">
          <cell r="B355" t="str">
            <v>BREAKER 3X20A  220 V,  25 KA INDUSTRIAL ABB(A1B 125 TMF 20-300 3P FF), SIEMENS, EATON O MERLIN GERIN</v>
          </cell>
          <cell r="C355" t="str">
            <v>Un</v>
          </cell>
          <cell r="D355">
            <v>120000</v>
          </cell>
          <cell r="E355">
            <v>19200</v>
          </cell>
          <cell r="F355">
            <v>139200</v>
          </cell>
          <cell r="G355">
            <v>1</v>
          </cell>
        </row>
        <row r="356">
          <cell r="B356" t="str">
            <v>BREAKER 3X20A  220 V,  100 KA INDUSTRIAL ABB(A1N 125 TMF 20-300 3P FF), SIEMENS, EATON O MERLIN GERIN</v>
          </cell>
          <cell r="C356" t="str">
            <v>Un</v>
          </cell>
          <cell r="D356">
            <v>186000</v>
          </cell>
          <cell r="E356">
            <v>29760</v>
          </cell>
          <cell r="F356">
            <v>215760</v>
          </cell>
          <cell r="G356">
            <v>1</v>
          </cell>
        </row>
        <row r="357">
          <cell r="B357" t="str">
            <v>BREAKER 3X30A  220 V,  25 KA INDUSTRIAL ABB(A1B 125 TMF 30-300 3P FF), SIEMENS, EATON O MERLIN GERIN</v>
          </cell>
          <cell r="C357" t="str">
            <v>Un</v>
          </cell>
          <cell r="D357">
            <v>129000</v>
          </cell>
          <cell r="E357">
            <v>20640</v>
          </cell>
          <cell r="F357">
            <v>149640</v>
          </cell>
          <cell r="G357">
            <v>1</v>
          </cell>
        </row>
        <row r="358">
          <cell r="B358" t="str">
            <v>BREAKER 3X30A  220 V,  100 KA INDUSTRIAL ABB(A1N 125 TMF 30-300 3P FF), SIEMENS, EATON O MERLIN GERIN</v>
          </cell>
          <cell r="D358">
            <v>204000</v>
          </cell>
          <cell r="E358">
            <v>32640</v>
          </cell>
          <cell r="F358">
            <v>236640</v>
          </cell>
          <cell r="G358">
            <v>1</v>
          </cell>
        </row>
        <row r="359">
          <cell r="B359" t="str">
            <v>BREAKER 3X40A  220 V,  25 KA INDUSTRIAL ABB(A1B 125 TMF 40-400 3P FF), SIEMENS, EATON O MERLIN GERIN</v>
          </cell>
          <cell r="C359" t="str">
            <v>Un</v>
          </cell>
          <cell r="D359">
            <v>129000</v>
          </cell>
          <cell r="E359">
            <v>20640</v>
          </cell>
          <cell r="F359">
            <v>149640</v>
          </cell>
          <cell r="G359">
            <v>1</v>
          </cell>
        </row>
        <row r="360">
          <cell r="B360" t="str">
            <v>BREAKER 3X40A  220 V,  100 KA INDUSTRIAL ABB(A1N 125 TMF 40-400 3P FF), SIEMENS, EATON O MERLIN GERIN</v>
          </cell>
          <cell r="C360" t="str">
            <v>Un</v>
          </cell>
          <cell r="D360">
            <v>204000</v>
          </cell>
          <cell r="E360">
            <v>32640</v>
          </cell>
          <cell r="F360">
            <v>236640</v>
          </cell>
          <cell r="G360">
            <v>1</v>
          </cell>
        </row>
        <row r="361">
          <cell r="B361" t="str">
            <v>BREAKER 3X50A  220 V,  25 KA INDUSTRIAL ABB(A1B 125 TMF 50-500 3P FF), SIEMENS, EATON O MERLIN GERIN</v>
          </cell>
          <cell r="C361" t="str">
            <v>Un</v>
          </cell>
          <cell r="D361">
            <v>129000</v>
          </cell>
          <cell r="E361">
            <v>20640</v>
          </cell>
          <cell r="F361">
            <v>149640</v>
          </cell>
          <cell r="G361">
            <v>1</v>
          </cell>
        </row>
        <row r="362">
          <cell r="B362" t="str">
            <v>BREAKER 3X50A  220 V,  100 KA INDUSTRIAL ABB(A1N 125 TMF 50-500 3P FF), SIEMENS, EATON O MERLIN GERIN</v>
          </cell>
          <cell r="C362" t="str">
            <v>Un</v>
          </cell>
          <cell r="D362">
            <v>204000</v>
          </cell>
          <cell r="E362">
            <v>32640</v>
          </cell>
          <cell r="F362">
            <v>236640</v>
          </cell>
          <cell r="G362">
            <v>1</v>
          </cell>
        </row>
        <row r="363">
          <cell r="B363" t="str">
            <v>BREAKER 3X60A  220 V,  25 KA INDUSTRIAL ABB(A1B 125 TMF 60-600 3P FF), SIEMENS, EATON O MERLIN GERIN</v>
          </cell>
          <cell r="C363" t="str">
            <v>Un</v>
          </cell>
          <cell r="D363">
            <v>129000</v>
          </cell>
          <cell r="E363">
            <v>20640</v>
          </cell>
          <cell r="F363">
            <v>149640</v>
          </cell>
          <cell r="G363">
            <v>1</v>
          </cell>
        </row>
        <row r="364">
          <cell r="B364" t="str">
            <v>BREAKER 3X60A  220 V,  100 KA INDUSTRIAL ABB(A1N 125 TMF 60-600 3P FF), SIEMENS, EATON O MERLIN GERIN</v>
          </cell>
          <cell r="C364" t="str">
            <v>Un</v>
          </cell>
          <cell r="D364">
            <v>204000</v>
          </cell>
          <cell r="E364">
            <v>32640</v>
          </cell>
          <cell r="F364">
            <v>236640</v>
          </cell>
          <cell r="G364">
            <v>1</v>
          </cell>
        </row>
        <row r="365">
          <cell r="B365" t="str">
            <v>BREAKER 3X70A  220 V,  25 KA INDUSTRIAL ABB(A1B 125 TMF 70-700 3P FF), SIEMENS, EATON O MERLIN GERIN</v>
          </cell>
          <cell r="C365" t="str">
            <v>Un</v>
          </cell>
          <cell r="D365">
            <v>132000</v>
          </cell>
          <cell r="E365">
            <v>21120</v>
          </cell>
          <cell r="F365">
            <v>153120</v>
          </cell>
          <cell r="G365">
            <v>1</v>
          </cell>
        </row>
        <row r="366">
          <cell r="B366" t="str">
            <v>BREAKER 3X70A  220 V,  100 KA INDUSTRIAL ABB(A1N 125 TMF 70-700 3P FF), SIEMENS, EATON O MERLIN GERIN</v>
          </cell>
          <cell r="C366" t="str">
            <v>Un</v>
          </cell>
          <cell r="D366">
            <v>210000</v>
          </cell>
          <cell r="E366">
            <v>33600</v>
          </cell>
          <cell r="F366">
            <v>243600</v>
          </cell>
          <cell r="G366">
            <v>1</v>
          </cell>
        </row>
        <row r="367">
          <cell r="B367" t="str">
            <v>BREAKER 3X80A  220 V,  25 KA INDUSTRIAL ABB(A1B 125 TMF 80-800 3P FF), SIEMENS, EATON O MERLIN GERIN</v>
          </cell>
          <cell r="C367" t="str">
            <v>Un</v>
          </cell>
          <cell r="D367">
            <v>132000</v>
          </cell>
          <cell r="E367">
            <v>21120</v>
          </cell>
          <cell r="F367">
            <v>153120</v>
          </cell>
          <cell r="G367">
            <v>1</v>
          </cell>
        </row>
        <row r="368">
          <cell r="B368" t="str">
            <v>BREAKER 3X80A  220 V,  100 KA INDUSTRIAL ABB(A1N 125 TMF 80-800 3P FF), SIEMENS, EATON O MERLIN GERIN</v>
          </cell>
          <cell r="C368" t="str">
            <v>Un</v>
          </cell>
          <cell r="D368">
            <v>216000</v>
          </cell>
          <cell r="E368">
            <v>34560</v>
          </cell>
          <cell r="F368">
            <v>250560</v>
          </cell>
          <cell r="G368">
            <v>1</v>
          </cell>
        </row>
        <row r="369">
          <cell r="B369" t="str">
            <v>BREAKER 3X100A  220 V,  25 KA INDUSTRIAL ABB(A1B 125 TMF 100-1000 3P FF), SIEMENS, EATON O MERLIN GERIN</v>
          </cell>
          <cell r="C369" t="str">
            <v>Un</v>
          </cell>
          <cell r="D369">
            <v>132000</v>
          </cell>
          <cell r="E369">
            <v>21120</v>
          </cell>
          <cell r="F369">
            <v>153120</v>
          </cell>
          <cell r="G369">
            <v>2</v>
          </cell>
        </row>
        <row r="370">
          <cell r="B370" t="str">
            <v>BREAKER 3X100A  220 V,  100 KA INDUSTRIAL ABB(A1N 125 TMF 100-1000 3P FF), SIEMENS, EATON O MERLIN GERIN</v>
          </cell>
          <cell r="C370" t="str">
            <v>Un</v>
          </cell>
          <cell r="D370">
            <v>216000</v>
          </cell>
          <cell r="E370">
            <v>34560</v>
          </cell>
          <cell r="F370">
            <v>250560</v>
          </cell>
          <cell r="G370">
            <v>2</v>
          </cell>
        </row>
        <row r="371">
          <cell r="B371" t="str">
            <v>BREAKER 3X125A  220 V,  25 KA INDUSTRIAL ABB(A1B 125 TMF 125-1250 3P FF), SIEMENS, EATON O MERLIN GERIN</v>
          </cell>
          <cell r="C371" t="str">
            <v>Un</v>
          </cell>
          <cell r="D371">
            <v>312000</v>
          </cell>
          <cell r="E371">
            <v>49920</v>
          </cell>
          <cell r="F371">
            <v>361920</v>
          </cell>
          <cell r="G371">
            <v>2</v>
          </cell>
        </row>
        <row r="372">
          <cell r="B372" t="str">
            <v>BREAKER 3X125A  220 V,  100 KA INDUSTRIAL ABB(A1N 125 TMF 125-1250 3P FF), SIEMENS, EATON O MERLIN GERIN</v>
          </cell>
          <cell r="C372" t="str">
            <v>Un</v>
          </cell>
          <cell r="D372">
            <v>354000</v>
          </cell>
          <cell r="E372">
            <v>56640</v>
          </cell>
          <cell r="F372">
            <v>410640</v>
          </cell>
          <cell r="G372">
            <v>2</v>
          </cell>
        </row>
        <row r="373">
          <cell r="B373" t="str">
            <v>BREAKER 3X150A  220 V,  85 KA INDUSTRIAL ABB(A2N 250 TMF 150-1500 3P FF), SIEMENS, EATON O MERLIN GERIN</v>
          </cell>
          <cell r="C373" t="str">
            <v>Un</v>
          </cell>
          <cell r="D373">
            <v>360000</v>
          </cell>
          <cell r="E373">
            <v>57600</v>
          </cell>
          <cell r="F373">
            <v>417600</v>
          </cell>
          <cell r="G373">
            <v>4</v>
          </cell>
        </row>
        <row r="374">
          <cell r="B374" t="str">
            <v>BREAKER 3X160A  220 V,  85 KA INDUSTRIAL ABB(A2N 250 TMF 160-1600 3P FF), SIEMENS, EATON O MERLIN GERIN</v>
          </cell>
          <cell r="C374" t="str">
            <v>Un</v>
          </cell>
          <cell r="D374">
            <v>360000</v>
          </cell>
          <cell r="E374">
            <v>57600</v>
          </cell>
          <cell r="F374">
            <v>417600</v>
          </cell>
          <cell r="G374">
            <v>4</v>
          </cell>
        </row>
        <row r="375">
          <cell r="B375" t="str">
            <v>BREAKER 3X175A  220 V,  85 KA INDUSTRIAL ABB(A2N 250 TMF 150-1750 3P FF), SIEMENS, EATON O MERLIN GERIN</v>
          </cell>
          <cell r="C375" t="str">
            <v>Un</v>
          </cell>
          <cell r="D375">
            <v>360000</v>
          </cell>
          <cell r="E375">
            <v>57600</v>
          </cell>
          <cell r="F375">
            <v>417600</v>
          </cell>
          <cell r="G375">
            <v>4</v>
          </cell>
        </row>
        <row r="376">
          <cell r="B376" t="str">
            <v>BREAKER 3X200A  220 V,  85 KA INDUSTRIAL ABB(A2N 250 TMF 200-2000 3P FF), SIEMENS, EATON O MERLIN GERIN</v>
          </cell>
          <cell r="C376" t="str">
            <v>Un</v>
          </cell>
          <cell r="D376">
            <v>360000</v>
          </cell>
          <cell r="E376">
            <v>57600</v>
          </cell>
          <cell r="F376">
            <v>417600</v>
          </cell>
          <cell r="G376">
            <v>4</v>
          </cell>
        </row>
        <row r="377">
          <cell r="B377" t="str">
            <v>BREAKER 3X225A  220 V,  85 KA INDUSTRIAL ABB(A2N 250 TMF 225-2250 3P FF), SIEMENS, EATON O MERLIN GERIN</v>
          </cell>
          <cell r="C377" t="str">
            <v>Un</v>
          </cell>
          <cell r="D377">
            <v>360000</v>
          </cell>
          <cell r="E377">
            <v>57600</v>
          </cell>
          <cell r="F377">
            <v>417600</v>
          </cell>
          <cell r="G377">
            <v>4</v>
          </cell>
        </row>
        <row r="378">
          <cell r="B378" t="str">
            <v>BREAKER 3X250A  220 V,  85 KA INDUSTRIAL ABB(A2N 250 TMF 250-2500 3P FF), SIEMENS, EATON O MERLIN GERIN</v>
          </cell>
          <cell r="C378" t="str">
            <v>Un</v>
          </cell>
          <cell r="D378">
            <v>456000</v>
          </cell>
          <cell r="E378">
            <v>72960</v>
          </cell>
          <cell r="F378">
            <v>528960</v>
          </cell>
          <cell r="G378">
            <v>4</v>
          </cell>
        </row>
        <row r="379">
          <cell r="B379" t="str">
            <v>BREAKER 3X320A  220 V,  85 KA INDUSTRIAL ABB(A3N 400 TMF 320-3200 3P FF), SIEMENS, EATON O MERLIN GERIN</v>
          </cell>
          <cell r="C379" t="str">
            <v>Un</v>
          </cell>
          <cell r="D379">
            <v>690000</v>
          </cell>
          <cell r="E379">
            <v>110400</v>
          </cell>
          <cell r="F379">
            <v>800400</v>
          </cell>
          <cell r="G379">
            <v>4</v>
          </cell>
        </row>
        <row r="380">
          <cell r="B380" t="str">
            <v>BREAKER 3X400A  220 V,  85 KA INDUSTRIAL ABB(A3N 400 TMF 400-4000 3P FF), SIEMENS, EATON O MERLIN GERIN</v>
          </cell>
          <cell r="C380" t="str">
            <v>Un</v>
          </cell>
          <cell r="D380">
            <v>690000</v>
          </cell>
          <cell r="E380">
            <v>110400</v>
          </cell>
          <cell r="F380">
            <v>800400</v>
          </cell>
          <cell r="G380">
            <v>6</v>
          </cell>
        </row>
        <row r="381">
          <cell r="B381" t="str">
            <v>BREAKER 3X500A  220 V,  85 KA INDUSTRIAL ABB(A3N 630 TMF 500-5000 3P FF), SIEMENS, EATON O MERLIN GERIN</v>
          </cell>
          <cell r="C381" t="str">
            <v>Un</v>
          </cell>
          <cell r="D381">
            <v>1740000</v>
          </cell>
          <cell r="E381">
            <v>278400</v>
          </cell>
          <cell r="F381">
            <v>2018400</v>
          </cell>
          <cell r="G381">
            <v>6</v>
          </cell>
        </row>
        <row r="382">
          <cell r="B382" t="str">
            <v>BREAKER 3X630A  220 V,  85 KA INDUSTRIAL ABB(A3N 630 ELT-LI In=630  3P FF-CON RELÈ ELECTRÒNICO CON PROTECCIÒN DE SOBRECARGA), SIEMENS, EATON O MERLIN GERIN</v>
          </cell>
          <cell r="C382" t="str">
            <v>Un</v>
          </cell>
          <cell r="D382">
            <v>1980000</v>
          </cell>
          <cell r="E382">
            <v>316800</v>
          </cell>
          <cell r="F382">
            <v>2296800</v>
          </cell>
          <cell r="G382">
            <v>6</v>
          </cell>
        </row>
        <row r="383">
          <cell r="B383" t="str">
            <v>BREAKER TOTALIZADOR  INDUSTRIAL 3X600A  220 V. TERMOMAGNÉTICO, Icu=85KA. Ics=50%Icu.MARCA SCHNEIDER ELECTRIC (REFERENCIA EZC630N3600), SIEMENS, EATON O ABB.</v>
          </cell>
          <cell r="C383" t="str">
            <v>Un</v>
          </cell>
          <cell r="D383">
            <v>954000</v>
          </cell>
          <cell r="E383">
            <v>152640</v>
          </cell>
          <cell r="F383">
            <v>1327968</v>
          </cell>
          <cell r="G383">
            <v>2</v>
          </cell>
        </row>
        <row r="384">
          <cell r="B384" t="str">
            <v>BREAKER TOTALIZADOR  INDUSTRIAL 3X500A  220 V. TERMOMAGNÉTICO, Icu=85KA. Ics=50%Icu.MARCA SCHNEIDER ELECTRIC (REFERENCIA EZC630N3500), SIEMENS, EATON O ABB.</v>
          </cell>
          <cell r="C384" t="str">
            <v>Un</v>
          </cell>
          <cell r="D384">
            <v>954000</v>
          </cell>
          <cell r="E384">
            <v>152640</v>
          </cell>
          <cell r="F384">
            <v>1327968</v>
          </cell>
          <cell r="G384">
            <v>2</v>
          </cell>
        </row>
        <row r="385">
          <cell r="B385" t="str">
            <v>BREAKER TOTALIZADOR  INDUSTRIAL 3X400A  220 V. TERMOMAGNÉTICO, Icu=85KA. Ics=50%Icu.MARCA SCHNEIDER ELECTRIC (REFERENCIA EZC400N3400), SIEMENS, EATON O ABB.</v>
          </cell>
          <cell r="C385" t="str">
            <v>Un</v>
          </cell>
          <cell r="D385">
            <v>445200</v>
          </cell>
          <cell r="E385">
            <v>71232</v>
          </cell>
          <cell r="F385">
            <v>619718.40000000002</v>
          </cell>
          <cell r="G385">
            <v>2</v>
          </cell>
        </row>
        <row r="386">
          <cell r="B386" t="str">
            <v>BREAKER TOTALIZADOR  INDUSTRIAL 3X350A  220 V. TERMOMAGNÉTICO, Icu=85KA. Ics=50%Icu.MARCA SCHNEIDER ELECTRIC (REFERENCIA EZC400N3350), SIEMENS, EATON O ABB.</v>
          </cell>
          <cell r="C386" t="str">
            <v>Un</v>
          </cell>
          <cell r="D386">
            <v>445200</v>
          </cell>
          <cell r="E386">
            <v>71232</v>
          </cell>
          <cell r="F386">
            <v>619718.40000000002</v>
          </cell>
          <cell r="G386">
            <v>2</v>
          </cell>
        </row>
        <row r="387">
          <cell r="B387" t="str">
            <v>BREAKER TOTALIZADOR  INDUSTRIAL 3X300A  220 V. TERMOMAGNÉTICO, Icu=85KA. Ics=50%Icu.MARCA SCHNEIDER ELECTRIC (REFERENCIA EZC400N3300), SIEMENS, EATON O ABB.</v>
          </cell>
          <cell r="C387" t="str">
            <v>Un</v>
          </cell>
          <cell r="D387">
            <v>445200</v>
          </cell>
          <cell r="E387">
            <v>71232</v>
          </cell>
          <cell r="F387">
            <v>619718.40000000002</v>
          </cell>
          <cell r="G387">
            <v>2</v>
          </cell>
        </row>
        <row r="388">
          <cell r="B388" t="str">
            <v>BREAKER TOTALIZADOR  INDUSTRIAL 3X250A  220 V. TERMOMAGNÉTICO, Icu=50KA. Ics=50%Icu.MARCA SCHNEIDER ELECTRIC (REFERENCIA EZC250N3250), SIEMENS, EATON O ABB.</v>
          </cell>
          <cell r="C388" t="str">
            <v>Un</v>
          </cell>
          <cell r="D388">
            <v>283680</v>
          </cell>
          <cell r="E388">
            <v>45388.800000000003</v>
          </cell>
          <cell r="F388">
            <v>394882.56</v>
          </cell>
          <cell r="G388">
            <v>2</v>
          </cell>
        </row>
        <row r="389">
          <cell r="B389" t="str">
            <v>BREAKER TOTALIZADOR  INDUSTRIAL 3X225A  220 V. TERMOMAGNÉTICO, Icu=50KA. Ics=50%Icu.MARCA SCHNEIDER ELECTRIC (REFERENCIA EZC250N3225), SIEMENS, EATON O ABB.</v>
          </cell>
          <cell r="C389" t="str">
            <v>Un</v>
          </cell>
          <cell r="D389">
            <v>283680</v>
          </cell>
          <cell r="E389">
            <v>45388.800000000003</v>
          </cell>
          <cell r="F389">
            <v>394882.56</v>
          </cell>
          <cell r="G389">
            <v>2</v>
          </cell>
        </row>
        <row r="390">
          <cell r="B390" t="str">
            <v>BREAKER TOTALIZADOR  INDUSTRIAL 3X200A  220 V. TERMOMAGNÉTICO, Icu=50KA. Ics=50%Icu.MARCA SCHNEIDER ELECTRIC (REFERENCIA EZC250N3200), SIEMENS, EATON O ABB.</v>
          </cell>
          <cell r="C390" t="str">
            <v>Un</v>
          </cell>
          <cell r="D390">
            <v>283680</v>
          </cell>
          <cell r="E390">
            <v>45388.800000000003</v>
          </cell>
          <cell r="F390">
            <v>394882.56</v>
          </cell>
          <cell r="G390">
            <v>2</v>
          </cell>
        </row>
        <row r="391">
          <cell r="B391" t="str">
            <v>BREAKER TOTALIZADOR  INDUSTRIAL 3X175A  220 V. TERMOMAGNÉTICO, Icu=50KA. Ics=50%Icu.MARCA SCHNEIDER ELECTRIC (REFERENCIA EZC250N3175), SIEMENS, EATON O ABB.</v>
          </cell>
          <cell r="C391" t="str">
            <v>Un</v>
          </cell>
          <cell r="D391">
            <v>387840</v>
          </cell>
          <cell r="E391">
            <v>73689.600000000006</v>
          </cell>
          <cell r="F391">
            <v>553835.5199999999</v>
          </cell>
          <cell r="G391">
            <v>2</v>
          </cell>
        </row>
        <row r="392">
          <cell r="B392" t="str">
            <v>BREAKER TOTALIZADOR  INDUSTRIAL 3X160A  220 V. TERMOMAGNÉTICO, Icu=50KA. Ics=50%Icu.MARCA SCHNEIDER ELECTRIC (REFERENCIA EZC250N3160), SIEMENS, EATON O ABB.</v>
          </cell>
          <cell r="C392" t="str">
            <v>Un</v>
          </cell>
          <cell r="D392">
            <v>283680</v>
          </cell>
          <cell r="E392">
            <v>45388.800000000003</v>
          </cell>
          <cell r="F392">
            <v>394882.56</v>
          </cell>
          <cell r="G392">
            <v>2</v>
          </cell>
        </row>
        <row r="393">
          <cell r="B393" t="str">
            <v>BREAKER TOTALIZADOR  INDUSTRIAL 3X150A  220 V. TERMOMAGNÉTICO, Icu=50KA. Ics=50%Icu.MARCA SCHNEIDER ELECTRIC (REFERENCIA EZC250N3150), SIEMENS, EATON O ABB.</v>
          </cell>
          <cell r="C393" t="str">
            <v>Un</v>
          </cell>
          <cell r="D393">
            <v>283680</v>
          </cell>
          <cell r="E393">
            <v>45388.800000000003</v>
          </cell>
          <cell r="F393">
            <v>394882.56</v>
          </cell>
          <cell r="G393">
            <v>2</v>
          </cell>
        </row>
        <row r="394">
          <cell r="B394" t="str">
            <v>BREAKER TOTALIZADOR  INDUSTRIAL 3X125A  220 V. TERMOMAGNÉTICO, Icu=50KA. Ics=50%Icu.MARCA SCHNEIDER ELECTRIC (REFERENCIA EZC250N3125), SIEMENS, EATON O ABB.</v>
          </cell>
          <cell r="C394" t="str">
            <v>Un</v>
          </cell>
          <cell r="D394">
            <v>344460</v>
          </cell>
          <cell r="E394">
            <v>65447.4</v>
          </cell>
          <cell r="F394">
            <v>491888.88</v>
          </cell>
          <cell r="G394">
            <v>2</v>
          </cell>
        </row>
        <row r="395">
          <cell r="B395" t="str">
            <v>BREAKER TOTALIZADOR  INDUSTRIAL 3X100A  220 V. TERMOMAGNÉTICO, Icu=25KA. Ics=50%Icu.MARCA SCHNEIDER ELECTRIC (REFERENCIA EZC100N3100), SIEMENS, EATON O ABB.</v>
          </cell>
          <cell r="C395" t="str">
            <v>Un</v>
          </cell>
          <cell r="D395">
            <v>113220</v>
          </cell>
          <cell r="E395">
            <v>18115.2</v>
          </cell>
          <cell r="F395">
            <v>157602.24000000002</v>
          </cell>
          <cell r="G395">
            <v>2</v>
          </cell>
        </row>
        <row r="396">
          <cell r="B396" t="str">
            <v>BREAKER TOTALIZADOR  INDUSTRIAL 3X80A  220 V. TERMOMAGNÉTICO, Icu=25KA. Ics=50%Icu.MARCA SCHNEIDER ELECTRIC (REFERENCIA EZC100N3080), SIEMENS, EATON O ABB.</v>
          </cell>
          <cell r="C396" t="str">
            <v>Un</v>
          </cell>
          <cell r="D396">
            <v>113220</v>
          </cell>
          <cell r="E396">
            <v>18115.2</v>
          </cell>
          <cell r="F396">
            <v>157602.24000000002</v>
          </cell>
          <cell r="G396">
            <v>2</v>
          </cell>
        </row>
        <row r="397">
          <cell r="B397" t="str">
            <v>BREAKER TOTALIZADOR  INDUSTRIAL 3X60A  220 V. TERMOMAGNÉTICO, Icu=25KA. Ics=50%Icu.MARCA SCHNEIDER ELECTRIC (REFERENCIA EZC100N3060), SIEMENS, EATON O ABB.</v>
          </cell>
          <cell r="C397" t="str">
            <v>Un</v>
          </cell>
          <cell r="D397">
            <v>111960</v>
          </cell>
          <cell r="E397">
            <v>17913.600000000002</v>
          </cell>
          <cell r="F397">
            <v>155848.32000000001</v>
          </cell>
          <cell r="G397">
            <v>2</v>
          </cell>
        </row>
        <row r="398">
          <cell r="B398" t="str">
            <v>BREAKER TOTALIZADOR  INDUSTRIAL 3X50A  220 V. TERMOMAGNÉTICO, Icu=25KA. Ics=50%Icu.MARCA SCHNEIDER ELECTRIC (REFERENCIA EZC100N3050), SIEMENS, EATON O ABB.</v>
          </cell>
          <cell r="C398" t="str">
            <v>Un</v>
          </cell>
          <cell r="D398">
            <v>111960</v>
          </cell>
          <cell r="E398">
            <v>17913.600000000002</v>
          </cell>
          <cell r="F398">
            <v>155848.32000000001</v>
          </cell>
          <cell r="G398">
            <v>2</v>
          </cell>
        </row>
        <row r="399">
          <cell r="B399" t="str">
            <v>BREAKER TOTALIZADOR  INDUSTRIAL 3X40A  220 V. TERMOMAGNÉTICO, Icu=25KA. Ics=50%Icu.MARCA SCHNEIDER ELECTRIC (REFERENCIA EZC100N3040), SIEMENS, EATON O ABB.</v>
          </cell>
          <cell r="C399" t="str">
            <v>Un</v>
          </cell>
          <cell r="D399">
            <v>111960</v>
          </cell>
          <cell r="E399">
            <v>17913.600000000002</v>
          </cell>
          <cell r="F399">
            <v>155848.32000000001</v>
          </cell>
          <cell r="G399">
            <v>2</v>
          </cell>
        </row>
        <row r="400">
          <cell r="B400" t="str">
            <v>BREAKER TOTALIZADOR  INDUSTRIAL 3X30A  220 V. TERMOMAGNÉTICO, Icu=25KA. Ics=50%Icu.MARCA SCHNEIDER ELECTRIC (REFERENCIA EZC100N3030), SIEMENS, EATON O ABB.</v>
          </cell>
          <cell r="C400" t="str">
            <v>Un</v>
          </cell>
          <cell r="D400">
            <v>111960</v>
          </cell>
          <cell r="E400">
            <v>17913.600000000002</v>
          </cell>
          <cell r="F400">
            <v>155848.32000000001</v>
          </cell>
          <cell r="G400">
            <v>2</v>
          </cell>
        </row>
        <row r="401">
          <cell r="B401" t="str">
            <v>BREAKER TOTALIZADOR  INDUSTRIAL 3X20A  220 V. TERMOMAGNÉTICO, Icu=25KA. Ics=50%Icu.MARCA SCHNEIDER ELECTRIC (REFERENCIA EZC100N3020), SIEMENS, EATON O ABB.</v>
          </cell>
          <cell r="C401" t="str">
            <v>Un</v>
          </cell>
          <cell r="D401">
            <v>111960</v>
          </cell>
          <cell r="E401">
            <v>17913.600000000002</v>
          </cell>
          <cell r="F401">
            <v>155848.32000000001</v>
          </cell>
          <cell r="G401">
            <v>2</v>
          </cell>
        </row>
        <row r="402">
          <cell r="B402" t="str">
            <v>BREAKER TOTALIZADOR  INDUSTRIAL 3X600A  220 V. AJUSTABLE TÈRMICA Y MAGNÈTICAMENTE (420-600A),  Icu=40KA. Ics=100%Icu.MARCA SCHNEIDER ELECTRIC (REFERENCIA LV563306), SIEMENS, EATON O ABB.</v>
          </cell>
          <cell r="C402" t="str">
            <v>Un</v>
          </cell>
          <cell r="D402">
            <v>1181700</v>
          </cell>
          <cell r="E402">
            <v>189072</v>
          </cell>
          <cell r="F402">
            <v>1644926.4</v>
          </cell>
          <cell r="G402">
            <v>2</v>
          </cell>
        </row>
        <row r="403">
          <cell r="B403" t="str">
            <v>BREAKER TOTALIZADOR  INDUSTRIAL 3X500A  220 V. AJUSTABLE TÈRMICA Y MAGNÈTICAMENTE (350-500A),  Icu=40KA. Ics=100%Icu.MARCA SCHNEIDER ELECTRIC (REFERENCIA LV563305), SIEMENS, EATON O ABB.</v>
          </cell>
          <cell r="C403" t="str">
            <v>Un</v>
          </cell>
          <cell r="D403">
            <v>1181700</v>
          </cell>
          <cell r="E403">
            <v>189072</v>
          </cell>
          <cell r="F403">
            <v>1644926.4</v>
          </cell>
          <cell r="G403">
            <v>2</v>
          </cell>
        </row>
        <row r="404">
          <cell r="B404" t="str">
            <v>BREAKER TOTALIZADOR  INDUSTRIAL 3X400A  220 V. AJUSTABLE TÈRMICA Y MAGNÈTICAMENTE (280-400A),  Icu=40KA. Ics=100%Icu.MARCA SCHNEIDER ELECTRIC (REFERENCIA LV540306), SIEMENS, EATON O ABB.</v>
          </cell>
          <cell r="C404" t="str">
            <v>Un</v>
          </cell>
          <cell r="D404">
            <v>707220</v>
          </cell>
          <cell r="E404">
            <v>113155.2</v>
          </cell>
          <cell r="F404">
            <v>984450.23999999987</v>
          </cell>
          <cell r="G404">
            <v>2</v>
          </cell>
        </row>
        <row r="405">
          <cell r="B405" t="str">
            <v>BREAKER TOTALIZADOR  INDUSTRIAL 3X320A  220 V. AJUSTABLE TÈRMICA Y MAGNÈTICAMENTE (224-350A),  Icu=40KA. Ics=100%Icu.MARCA SCHNEIDER ELECTRIC (REFERENCIA LV540305), SIEMENS, EATON O ABB.</v>
          </cell>
          <cell r="C405" t="str">
            <v>Un</v>
          </cell>
          <cell r="D405">
            <v>652560</v>
          </cell>
          <cell r="E405">
            <v>104409.60000000001</v>
          </cell>
          <cell r="F405">
            <v>908363.5199999999</v>
          </cell>
          <cell r="G405">
            <v>2</v>
          </cell>
        </row>
        <row r="406">
          <cell r="B406" t="str">
            <v>BREAKER TOTALIZADOR  INDUSTRIAL 3X250A  220 V. AJUSTABLE TÈRMICA Y MAGNÈTICAMENTE (175-250A),  Icu=40KA. Ics=100%Icu.MARCA SCHNEIDER ELECTRIC (REFERENCIA LV525303), SIEMENS, EATON O ABB.</v>
          </cell>
          <cell r="C406" t="str">
            <v>Un</v>
          </cell>
          <cell r="D406">
            <v>318000</v>
          </cell>
          <cell r="E406">
            <v>50880</v>
          </cell>
          <cell r="F406">
            <v>442656</v>
          </cell>
          <cell r="G406">
            <v>2</v>
          </cell>
        </row>
        <row r="407">
          <cell r="B407" t="str">
            <v>BREAKER TOTALIZADOR  INDUSTRIAL 3X200A  220 V. AJUSTABLE TÈRMICA Y MAGNÈTICAMENTE (140-200A),  Icu=40KA. Ics=100%Icu.MARCA SCHNEIDER ELECTRIC (REFERENCIA LV525302), SIEMENS, EATON O ABB.</v>
          </cell>
          <cell r="C407" t="str">
            <v>Un</v>
          </cell>
          <cell r="D407">
            <v>318000</v>
          </cell>
          <cell r="E407">
            <v>50880</v>
          </cell>
          <cell r="F407">
            <v>442656</v>
          </cell>
          <cell r="G407">
            <v>2</v>
          </cell>
        </row>
        <row r="408">
          <cell r="B408" t="str">
            <v>BREAKER TOTALIZADOR  INDUSTRIAL 3X160A  220 V. AJUSTABLE TÈRMICA Y MAGNÈTICAMENTE (112-160A),  Icu=40KA. Ics=100%Icu.MARCA SCHNEIDER ELECTRIC (REFERENCIA LV516303), SIEMENS, EATON O ABB.</v>
          </cell>
          <cell r="C408" t="str">
            <v>Un</v>
          </cell>
          <cell r="D408">
            <v>343440</v>
          </cell>
          <cell r="E408">
            <v>65253.599999999999</v>
          </cell>
          <cell r="F408">
            <v>490432.31999999995</v>
          </cell>
          <cell r="G408">
            <v>2</v>
          </cell>
        </row>
        <row r="409">
          <cell r="B409" t="str">
            <v>BREAKER TOTALIZADOR  INDUSTRIAL 3X125A  220 V. AJUSTABLE TÈRMICA Y MAGNÈTICAMENTE (87-125A),  Icu=40KA. Ics=100%Icu.MARCA SCHNEIDER ELECTRIC (REFERENCIA LV516302), SIEMENS, EATON O ABB.</v>
          </cell>
          <cell r="C409" t="str">
            <v>Un</v>
          </cell>
          <cell r="D409">
            <v>343440</v>
          </cell>
          <cell r="E409">
            <v>65253.599999999999</v>
          </cell>
          <cell r="F409">
            <v>490432.31999999995</v>
          </cell>
          <cell r="G409">
            <v>2</v>
          </cell>
        </row>
        <row r="410">
          <cell r="B410" t="str">
            <v>BREAKER TOTALIZADOR  INDUSTRIAL 3X100A  220 V. AJUSTABLE TÈRMICA Y MAGNÈTICAMENTE (70-100A),  Icu=40KA. Ics=100%Icu.MARCA SCHNEIDER ELECTRIC (REFERENCIA LV510307), SIEMENS, EATON O ABB.</v>
          </cell>
          <cell r="C410" t="str">
            <v>Un</v>
          </cell>
          <cell r="D410">
            <v>193080</v>
          </cell>
          <cell r="E410">
            <v>36685.199999999997</v>
          </cell>
          <cell r="F410">
            <v>275718.24</v>
          </cell>
          <cell r="G410">
            <v>2</v>
          </cell>
        </row>
        <row r="411">
          <cell r="B411" t="str">
            <v>BREAKER TOTALIZADOR  INDUSTRIAL 3X80A  220 V. AJUSTABLE TÈRMICA Y MAGNÈTICAMENTE (56-80A),  Icu=40KA. Ics=100%Icu.MARCA SCHNEIDER ELECTRIC (REFERENCIA LV510306), SIEMENS, EATON O ABB.</v>
          </cell>
          <cell r="C411" t="str">
            <v>Un</v>
          </cell>
          <cell r="D411">
            <v>141180</v>
          </cell>
          <cell r="E411">
            <v>22588.799999999999</v>
          </cell>
          <cell r="F411">
            <v>163768.79999999999</v>
          </cell>
          <cell r="G411">
            <v>2</v>
          </cell>
        </row>
        <row r="412">
          <cell r="B412" t="str">
            <v>BREAKER TOTALIZADOR  INDUSTRIAL 3X63A  220 V. AJUSTABLE TÈRMICA Y MAGNÈTICAMENTE (44-63A),  Icu=40KA. Ics=100%Icu.MARCA SCHNEIDER ELECTRIC (REFERENCIA LV510305), SIEMENS, EATON O ABB.</v>
          </cell>
          <cell r="C412" t="str">
            <v>Un</v>
          </cell>
          <cell r="D412">
            <v>141180</v>
          </cell>
          <cell r="E412">
            <v>22588.799999999999</v>
          </cell>
          <cell r="F412">
            <v>196522.55999999997</v>
          </cell>
          <cell r="G412">
            <v>2</v>
          </cell>
        </row>
        <row r="413">
          <cell r="B413" t="str">
            <v>BREAKER TOTALIZADOR  INDUSTRIAL 3X50A  220 V. AJUSTABLE TÈRMICA Y MAGNÈTICAMENTE (22-32A),  Icu=40KA. Ics=100%Icu.MARCA SCHNEIDER ELECTRIC (REFERENCIA LV516304), SIEMENS, EATON O ABB.</v>
          </cell>
          <cell r="C413" t="str">
            <v>Un</v>
          </cell>
          <cell r="D413">
            <v>137400</v>
          </cell>
          <cell r="E413">
            <v>21984</v>
          </cell>
          <cell r="F413">
            <v>159384</v>
          </cell>
          <cell r="G413">
            <v>2</v>
          </cell>
        </row>
        <row r="414">
          <cell r="B414" t="str">
            <v>BREAKER TOTALIZADOR  INDUSTRIAL 3X40A  220 V. AJUSTABLE TÈRMICA Y MAGNÈTICAMENTE (22-32A),  Icu=40KA. Ics=100%Icu.MARCA SCHNEIDER ELECTRIC (REFERENCIA LV516303), SIEMENS, EATON O ABB.</v>
          </cell>
          <cell r="C414" t="str">
            <v>Un</v>
          </cell>
          <cell r="D414">
            <v>137400</v>
          </cell>
          <cell r="E414">
            <v>21984</v>
          </cell>
          <cell r="F414">
            <v>159384</v>
          </cell>
          <cell r="G414">
            <v>2</v>
          </cell>
        </row>
        <row r="415">
          <cell r="B415" t="str">
            <v>BREAKER TOTALIZADOR  INDUSTRIAL 3X32A  220 V. AJUSTABLE TÈRMICA Y MAGNÈTICAMENTE (22-32A),  Icu=40KA. Ics=100%Icu.MARCA SCHNEIDER ELECTRIC (REFERENCIA LV516302), SIEMENS, EATON O ABB.</v>
          </cell>
          <cell r="C415" t="str">
            <v>Un</v>
          </cell>
          <cell r="D415">
            <v>137400</v>
          </cell>
          <cell r="E415">
            <v>21984</v>
          </cell>
          <cell r="F415">
            <v>159384</v>
          </cell>
          <cell r="G415">
            <v>2</v>
          </cell>
        </row>
        <row r="416">
          <cell r="B416" t="str">
            <v>BREAKER TOTALIZADOR  INDUSTRIAL 3X25A  220 V. AJUSTABLE TÈRMICA Y MAGNÈTICAMENTE (18-25A),  Icu=40KA. Ics=100%Icu.MARCA SCHNEIDER ELECTRIC (REFERENCIA LV510301), SIEMENS, EATON O ABB.</v>
          </cell>
          <cell r="C416" t="str">
            <v>Un</v>
          </cell>
          <cell r="D416">
            <v>137400</v>
          </cell>
          <cell r="E416">
            <v>21984</v>
          </cell>
          <cell r="F416">
            <v>191260.79999999999</v>
          </cell>
          <cell r="G416">
            <v>2</v>
          </cell>
        </row>
        <row r="417">
          <cell r="B417" t="str">
            <v>Contactor tripolar Automático 220V, 65A, AC3 (Contactos Aux: 1NA+1NC). MARCA SCHNEIDER ELECTRIC (REFERENCIA LC1E65), SIEMENS, EATON O ABB.</v>
          </cell>
          <cell r="C417" t="str">
            <v>Un</v>
          </cell>
          <cell r="D417">
            <v>299040</v>
          </cell>
          <cell r="E417">
            <v>47846.400000000001</v>
          </cell>
          <cell r="F417">
            <v>416263.67999999999</v>
          </cell>
          <cell r="G417">
            <v>2</v>
          </cell>
        </row>
        <row r="418">
          <cell r="B418" t="str">
            <v>Contactor tripolar Automático 220V, 18A, AC3 (Contactos Aux: 1NA). MARCA SCHNEIDER ELECTRIC (REFERENCIA LC1E1810), SIEMENS, EATON O ABB.</v>
          </cell>
          <cell r="C418" t="str">
            <v>Un</v>
          </cell>
          <cell r="D418">
            <v>54880</v>
          </cell>
          <cell r="E418">
            <v>8780.8000000000011</v>
          </cell>
          <cell r="F418">
            <v>76392.960000000006</v>
          </cell>
          <cell r="G418">
            <v>1.5</v>
          </cell>
        </row>
        <row r="419">
          <cell r="B419" t="str">
            <v>Contactor tripolar Automático 220V, 32A, AC3 (Contactos Aux: 1NA). MARCA SCHNEIDER ELECTRIC (REFERENCIA LC1E3210), SIEMENS, EATON O ABB.</v>
          </cell>
          <cell r="C419" t="str">
            <v>Un</v>
          </cell>
          <cell r="D419">
            <v>102410</v>
          </cell>
          <cell r="E419">
            <v>16385.599999999999</v>
          </cell>
          <cell r="F419">
            <v>142554.72</v>
          </cell>
          <cell r="G419">
            <v>1.5</v>
          </cell>
        </row>
        <row r="420">
          <cell r="B420" t="str">
            <v>Temporizador eléctrónico programable y multifunción para montaje en riel, Rango: Multiescala 0,1seg a 10 días, ON fijo OFF fijo, 1 contacto conmutado, 12-240VAC/DC</v>
          </cell>
          <cell r="C420" t="str">
            <v>un</v>
          </cell>
          <cell r="D420">
            <v>251440</v>
          </cell>
          <cell r="E420">
            <v>40230.400000000001</v>
          </cell>
          <cell r="F420">
            <v>350004.48000000004</v>
          </cell>
          <cell r="G420">
            <v>0.5</v>
          </cell>
        </row>
        <row r="421">
          <cell r="B421" t="str">
            <v>Rele de estado solido monopolar 25A</v>
          </cell>
          <cell r="D421">
            <v>150000</v>
          </cell>
        </row>
        <row r="422">
          <cell r="B422" t="str">
            <v>Pulsador tipo superficie plana, diametro 22mm, IP65, 10A, contacto NA.</v>
          </cell>
          <cell r="C422" t="str">
            <v>UN</v>
          </cell>
          <cell r="D422">
            <v>17533.06698</v>
          </cell>
          <cell r="E422">
            <v>2805.2907168000002</v>
          </cell>
          <cell r="F422">
            <v>20338.357696799998</v>
          </cell>
          <cell r="G422">
            <v>0.15</v>
          </cell>
        </row>
        <row r="423">
          <cell r="B423" t="str">
            <v xml:space="preserve">BREAKER MONOPOLAR ENCHUFABLE. TACO SIEMENS Q115. 1x15 </v>
          </cell>
          <cell r="C423" t="str">
            <v>UN</v>
          </cell>
          <cell r="D423">
            <v>8305</v>
          </cell>
          <cell r="E423">
            <v>1328.8</v>
          </cell>
          <cell r="F423">
            <v>9633.7999999999993</v>
          </cell>
          <cell r="G423">
            <v>0.3</v>
          </cell>
        </row>
        <row r="424">
          <cell r="B424" t="str">
            <v xml:space="preserve">BREAKER MONOPOLAR ENCHUFABLE.TACO SIEMENS Q120 1x20 </v>
          </cell>
          <cell r="C424" t="str">
            <v>UN</v>
          </cell>
          <cell r="D424">
            <v>8305</v>
          </cell>
          <cell r="E424">
            <v>1328.8</v>
          </cell>
          <cell r="F424">
            <v>9633.7999999999993</v>
          </cell>
          <cell r="G424">
            <v>0.3</v>
          </cell>
        </row>
        <row r="425">
          <cell r="B425" t="str">
            <v xml:space="preserve">BREAKER MONOPOLAR.TACO SIEMENS Q130 1x30 </v>
          </cell>
          <cell r="C425" t="str">
            <v>UN</v>
          </cell>
          <cell r="D425">
            <v>8305</v>
          </cell>
          <cell r="E425">
            <v>1328.8</v>
          </cell>
          <cell r="F425">
            <v>9633.7999999999993</v>
          </cell>
          <cell r="G425">
            <v>0.3</v>
          </cell>
        </row>
        <row r="426">
          <cell r="B426" t="str">
            <v xml:space="preserve">BREAKER MONOPOLAR ENCHUFABLE.TACO SIEMENS Q140 1x40 </v>
          </cell>
          <cell r="C426" t="str">
            <v>UN</v>
          </cell>
          <cell r="D426">
            <v>10230</v>
          </cell>
          <cell r="E426">
            <v>1636.8</v>
          </cell>
          <cell r="F426">
            <v>11866.8</v>
          </cell>
          <cell r="G426">
            <v>0.3</v>
          </cell>
        </row>
        <row r="427">
          <cell r="B427" t="str">
            <v xml:space="preserve">BREAKER MONOPOLAR ENCHUFABLE.TACO SIEMENS Q150 1x50 </v>
          </cell>
          <cell r="C427" t="str">
            <v>UN</v>
          </cell>
          <cell r="D427">
            <v>5876.2800000000007</v>
          </cell>
          <cell r="E427">
            <v>1116.4932000000001</v>
          </cell>
          <cell r="F427">
            <v>9090.605160000001</v>
          </cell>
          <cell r="G427">
            <v>0.3</v>
          </cell>
        </row>
        <row r="428">
          <cell r="B428" t="str">
            <v xml:space="preserve">BREAKER MONOPOLAR ENCHUFABLE.TACO SIEMENS Q160 1x60 </v>
          </cell>
          <cell r="C428" t="str">
            <v>UN</v>
          </cell>
          <cell r="D428">
            <v>20200</v>
          </cell>
          <cell r="E428">
            <v>3232</v>
          </cell>
          <cell r="F428">
            <v>23432</v>
          </cell>
          <cell r="G428">
            <v>0.3</v>
          </cell>
        </row>
        <row r="429">
          <cell r="B429" t="str">
            <v xml:space="preserve">BREAKER MONOPOLAR ENCHUFABLE.TACO SIEMENS Q170 1x70 </v>
          </cell>
          <cell r="C429" t="str">
            <v>UN</v>
          </cell>
          <cell r="D429">
            <v>20200</v>
          </cell>
          <cell r="E429">
            <v>3232</v>
          </cell>
          <cell r="F429">
            <v>23432</v>
          </cell>
          <cell r="G429">
            <v>0.3</v>
          </cell>
        </row>
        <row r="430">
          <cell r="B430" t="str">
            <v>BREAKER BIPOLAR ENCHUFABLE.TACO SIEMENS Q2100 2x100</v>
          </cell>
          <cell r="C430" t="str">
            <v>UN</v>
          </cell>
          <cell r="D430">
            <v>42900</v>
          </cell>
          <cell r="E430">
            <v>6864</v>
          </cell>
          <cell r="F430">
            <v>49764</v>
          </cell>
          <cell r="G430">
            <v>0.6</v>
          </cell>
        </row>
        <row r="431">
          <cell r="B431" t="str">
            <v xml:space="preserve">BREAKER BIPOLAR ENCHUFABLE.TACO SIEMENS Q215 2x15 </v>
          </cell>
          <cell r="C431" t="str">
            <v>UN</v>
          </cell>
          <cell r="D431">
            <v>25000</v>
          </cell>
          <cell r="E431">
            <v>4000</v>
          </cell>
          <cell r="F431">
            <v>29000</v>
          </cell>
          <cell r="G431">
            <v>0.6</v>
          </cell>
        </row>
        <row r="432">
          <cell r="B432" t="str">
            <v xml:space="preserve">BREAKER BIPOLAR ENCHUFABLE.TACO SIEMENS Q220 2x20 </v>
          </cell>
          <cell r="C432" t="str">
            <v>UN</v>
          </cell>
          <cell r="D432">
            <v>25000</v>
          </cell>
          <cell r="E432">
            <v>4000</v>
          </cell>
          <cell r="F432">
            <v>29000</v>
          </cell>
          <cell r="G432">
            <v>0.6</v>
          </cell>
        </row>
        <row r="433">
          <cell r="B433" t="str">
            <v>BREAKER BIPOLAR ENCHUFABLE.TACO SIEMENS Q230 2x30</v>
          </cell>
          <cell r="C433" t="str">
            <v>UN</v>
          </cell>
          <cell r="D433">
            <v>25000</v>
          </cell>
          <cell r="E433">
            <v>4000</v>
          </cell>
          <cell r="F433">
            <v>29000</v>
          </cell>
          <cell r="G433">
            <v>0.6</v>
          </cell>
        </row>
        <row r="434">
          <cell r="B434" t="str">
            <v>BREAKER BIPOLAR ENCHUFABLE.TACO SIEMENS Q240 2x40</v>
          </cell>
          <cell r="C434" t="str">
            <v>UN</v>
          </cell>
          <cell r="D434">
            <v>30000</v>
          </cell>
          <cell r="E434">
            <v>4800</v>
          </cell>
          <cell r="F434">
            <v>34800</v>
          </cell>
          <cell r="G434">
            <v>0.6</v>
          </cell>
        </row>
        <row r="435">
          <cell r="B435" t="str">
            <v>BREAKER BIPOLAR ENCHUFABLE.TACO SIEMENS Q250 2x50</v>
          </cell>
          <cell r="C435" t="str">
            <v>UN</v>
          </cell>
          <cell r="D435">
            <v>30000</v>
          </cell>
          <cell r="E435">
            <v>4800</v>
          </cell>
          <cell r="F435">
            <v>34800</v>
          </cell>
          <cell r="G435">
            <v>0.6</v>
          </cell>
        </row>
        <row r="436">
          <cell r="B436" t="str">
            <v>BREAKER BIPOLAR ENCHUFABLE.TACO SIEMENS Q260 2x60</v>
          </cell>
          <cell r="C436" t="str">
            <v>UN</v>
          </cell>
          <cell r="D436">
            <v>38000</v>
          </cell>
          <cell r="E436">
            <v>6080</v>
          </cell>
          <cell r="F436">
            <v>44080</v>
          </cell>
          <cell r="G436">
            <v>0.6</v>
          </cell>
        </row>
        <row r="437">
          <cell r="B437" t="str">
            <v xml:space="preserve">BREAKER BIPOLAR ENCHUFABLE.TACO SIEMENS Q270 2x70 </v>
          </cell>
          <cell r="C437" t="str">
            <v>UN</v>
          </cell>
          <cell r="D437">
            <v>38000</v>
          </cell>
          <cell r="E437">
            <v>6080</v>
          </cell>
          <cell r="F437">
            <v>44080</v>
          </cell>
          <cell r="G437">
            <v>0.6</v>
          </cell>
        </row>
        <row r="438">
          <cell r="B438" t="str">
            <v>BREAKER BIPOLAR ENCHUFABLE.TACO SIEMENS Q280 2x80</v>
          </cell>
          <cell r="C438" t="str">
            <v>UN</v>
          </cell>
          <cell r="D438">
            <v>42900</v>
          </cell>
          <cell r="E438">
            <v>6864</v>
          </cell>
          <cell r="F438">
            <v>49764</v>
          </cell>
          <cell r="G438">
            <v>0.6</v>
          </cell>
        </row>
        <row r="439">
          <cell r="B439" t="str">
            <v xml:space="preserve">BREAKER TRIPOLAR ENCHUFABLE.TACO SIEMENS Q3100 3x100 </v>
          </cell>
          <cell r="C439" t="str">
            <v>UN</v>
          </cell>
          <cell r="D439">
            <v>66800</v>
          </cell>
          <cell r="E439">
            <v>10688</v>
          </cell>
          <cell r="F439">
            <v>77488</v>
          </cell>
          <cell r="G439">
            <v>0.9</v>
          </cell>
        </row>
        <row r="440">
          <cell r="B440" t="str">
            <v xml:space="preserve">BREAKER TRIPOLAR ENCHUFABLE.TACO SIEMENS Q315 3x15 </v>
          </cell>
          <cell r="C440" t="str">
            <v>UN</v>
          </cell>
          <cell r="D440">
            <v>57800</v>
          </cell>
          <cell r="E440">
            <v>9248</v>
          </cell>
          <cell r="F440">
            <v>67048</v>
          </cell>
          <cell r="G440">
            <v>0.9</v>
          </cell>
        </row>
        <row r="441">
          <cell r="B441" t="str">
            <v xml:space="preserve">BREAKER TRIPOLAR ENCHUFABLE.TACO SIEMENS Q320 3x20 </v>
          </cell>
          <cell r="C441" t="str">
            <v>UN</v>
          </cell>
          <cell r="D441">
            <v>57800</v>
          </cell>
          <cell r="E441">
            <v>9248</v>
          </cell>
          <cell r="F441">
            <v>67048</v>
          </cell>
          <cell r="G441">
            <v>0.9</v>
          </cell>
        </row>
        <row r="442">
          <cell r="B442" t="str">
            <v xml:space="preserve">BREAKER TRIPOLAR ENCHUFABLE.TACO SIEMENS Q330 3x30 </v>
          </cell>
          <cell r="C442" t="str">
            <v>UN</v>
          </cell>
          <cell r="D442">
            <v>57800</v>
          </cell>
          <cell r="E442">
            <v>9248</v>
          </cell>
          <cell r="F442">
            <v>67048</v>
          </cell>
          <cell r="G442">
            <v>0.9</v>
          </cell>
        </row>
        <row r="443">
          <cell r="B443" t="str">
            <v xml:space="preserve">BREAKER TRIPOLAR ENCHUFABLE.TACO SIEMENS Q340 3x40 </v>
          </cell>
          <cell r="C443" t="str">
            <v>UN</v>
          </cell>
          <cell r="D443">
            <v>57800</v>
          </cell>
          <cell r="E443">
            <v>9248</v>
          </cell>
          <cell r="F443">
            <v>67048</v>
          </cell>
          <cell r="G443">
            <v>0.9</v>
          </cell>
        </row>
        <row r="444">
          <cell r="B444" t="str">
            <v>BREAKER TRIPOLAR ENCHUFABLE.TACO SIEMENS Q350 3x50</v>
          </cell>
          <cell r="C444" t="str">
            <v>UN</v>
          </cell>
          <cell r="D444">
            <v>38201.760000000002</v>
          </cell>
          <cell r="E444">
            <v>7258.3344000000006</v>
          </cell>
          <cell r="F444">
            <v>59098.122720000007</v>
          </cell>
          <cell r="G444">
            <v>0.9</v>
          </cell>
        </row>
        <row r="445">
          <cell r="B445" t="str">
            <v>BREAKER TRIPOLAR ENCHUFABLE.TACO SIEMENS Q360 3x60</v>
          </cell>
          <cell r="C445" t="str">
            <v>UN</v>
          </cell>
          <cell r="D445">
            <v>66800</v>
          </cell>
          <cell r="E445">
            <v>10688</v>
          </cell>
          <cell r="F445">
            <v>77488</v>
          </cell>
          <cell r="G445">
            <v>0.9</v>
          </cell>
        </row>
        <row r="446">
          <cell r="B446" t="str">
            <v>BREAKER TRIPOLAR ENCHUFABLE.TACO SIEMENS Q370 3x70</v>
          </cell>
          <cell r="C446" t="str">
            <v>UN</v>
          </cell>
          <cell r="D446">
            <v>66800</v>
          </cell>
          <cell r="E446">
            <v>10688</v>
          </cell>
          <cell r="F446">
            <v>77488</v>
          </cell>
          <cell r="G446">
            <v>0.9</v>
          </cell>
        </row>
        <row r="447">
          <cell r="B447" t="str">
            <v>BREAKERS CINTAS DE MARCACION Y ANILLOS DE MARCACION</v>
          </cell>
          <cell r="C447" t="str">
            <v>UN</v>
          </cell>
          <cell r="D447">
            <v>1200</v>
          </cell>
          <cell r="E447">
            <v>192</v>
          </cell>
          <cell r="F447">
            <v>1392</v>
          </cell>
          <cell r="G447">
            <v>0.1</v>
          </cell>
        </row>
        <row r="448">
          <cell r="B448" t="str">
            <v>TUBERÍA MÉTALICA Y ACCESORIOS</v>
          </cell>
        </row>
        <row r="449">
          <cell r="B449" t="str">
            <v>Elementos de fijación tubería EMT 3/4", 1".</v>
          </cell>
          <cell r="D449">
            <v>1000</v>
          </cell>
        </row>
        <row r="450">
          <cell r="B450" t="str">
            <v>Grapa doble ala galvanizada en caliente 1/2''</v>
          </cell>
          <cell r="C450" t="str">
            <v>UN</v>
          </cell>
          <cell r="D450">
            <v>1220.6896551724139</v>
          </cell>
          <cell r="E450">
            <v>195.31034482758625</v>
          </cell>
          <cell r="F450">
            <v>1416</v>
          </cell>
          <cell r="G450">
            <v>0.1</v>
          </cell>
        </row>
        <row r="451">
          <cell r="B451" t="str">
            <v>Grapa doble ala galvanizada en caliente 3/4''</v>
          </cell>
          <cell r="C451" t="str">
            <v>UN</v>
          </cell>
          <cell r="D451">
            <v>1238.793103448276</v>
          </cell>
          <cell r="E451">
            <v>198.20689655172418</v>
          </cell>
          <cell r="F451">
            <v>1437</v>
          </cell>
          <cell r="G451">
            <v>0.13</v>
          </cell>
        </row>
        <row r="452">
          <cell r="B452" t="str">
            <v>Grapa doble ala galvanizada en caliente 1''</v>
          </cell>
          <cell r="C452" t="str">
            <v>UN</v>
          </cell>
          <cell r="D452">
            <v>1271.5517241379312</v>
          </cell>
          <cell r="E452">
            <v>203.44827586206898</v>
          </cell>
          <cell r="F452">
            <v>1475</v>
          </cell>
          <cell r="G452">
            <v>0.15</v>
          </cell>
        </row>
        <row r="453">
          <cell r="B453" t="str">
            <v>Grapa doble ala galvanizada en caliente 1 1/4''</v>
          </cell>
          <cell r="C453" t="str">
            <v>UN</v>
          </cell>
          <cell r="D453">
            <v>1339.6551724137933</v>
          </cell>
          <cell r="E453">
            <v>214.34482758620692</v>
          </cell>
          <cell r="F453">
            <v>1554</v>
          </cell>
          <cell r="G453">
            <v>0.17</v>
          </cell>
        </row>
        <row r="454">
          <cell r="B454" t="str">
            <v>Abrazadera ajustable 3''</v>
          </cell>
          <cell r="C454" t="str">
            <v>UN</v>
          </cell>
          <cell r="D454">
            <v>2030.4</v>
          </cell>
          <cell r="E454">
            <v>385.77600000000001</v>
          </cell>
          <cell r="F454">
            <v>2899.4112</v>
          </cell>
          <cell r="G454">
            <v>0.17</v>
          </cell>
        </row>
        <row r="455">
          <cell r="B455" t="str">
            <v>Abrazadera ajustable 4''</v>
          </cell>
          <cell r="C455" t="str">
            <v>UN</v>
          </cell>
          <cell r="D455">
            <v>2311.2000000000003</v>
          </cell>
          <cell r="E455">
            <v>439.12800000000004</v>
          </cell>
          <cell r="F455">
            <v>3300.3936000000003</v>
          </cell>
          <cell r="G455">
            <v>0.17</v>
          </cell>
        </row>
        <row r="456">
          <cell r="B456" t="str">
            <v>Chazos Plasticos de 1/4''</v>
          </cell>
          <cell r="C456" t="str">
            <v>UN</v>
          </cell>
          <cell r="D456">
            <v>86.206896551724142</v>
          </cell>
          <cell r="E456">
            <v>13.793103448275863</v>
          </cell>
          <cell r="F456">
            <v>100</v>
          </cell>
          <cell r="G456">
            <v>0.03</v>
          </cell>
        </row>
        <row r="457">
          <cell r="B457" t="str">
            <v>Tornillo de Ensable 1/4''x2''</v>
          </cell>
          <cell r="C457" t="str">
            <v>UN</v>
          </cell>
          <cell r="D457">
            <v>86.206896551724142</v>
          </cell>
          <cell r="E457">
            <v>13.793103448275863</v>
          </cell>
          <cell r="F457">
            <v>100</v>
          </cell>
          <cell r="G457">
            <v>0.03</v>
          </cell>
        </row>
        <row r="458">
          <cell r="B458" t="str">
            <v>Tubería EMT 1/2"</v>
          </cell>
          <cell r="C458" t="str">
            <v>ML</v>
          </cell>
          <cell r="D458">
            <v>3061.2068965517242</v>
          </cell>
          <cell r="E458">
            <v>489.79310344827587</v>
          </cell>
          <cell r="F458">
            <v>3551</v>
          </cell>
          <cell r="G458">
            <v>0.38999999999999996</v>
          </cell>
        </row>
        <row r="459">
          <cell r="B459" t="str">
            <v>Tubería EMT 3/4"</v>
          </cell>
          <cell r="C459" t="str">
            <v>ML</v>
          </cell>
          <cell r="D459">
            <v>4436.2068965517246</v>
          </cell>
          <cell r="E459">
            <v>709.79310344827593</v>
          </cell>
          <cell r="F459">
            <v>5146</v>
          </cell>
          <cell r="G459">
            <v>0.66999999999999993</v>
          </cell>
        </row>
        <row r="460">
          <cell r="B460" t="str">
            <v>Tubería EMT 4"</v>
          </cell>
          <cell r="C460" t="str">
            <v>ML</v>
          </cell>
          <cell r="D460">
            <v>34053.120000000003</v>
          </cell>
          <cell r="E460">
            <v>6470.0928000000004</v>
          </cell>
          <cell r="F460">
            <v>48627.855360000001</v>
          </cell>
          <cell r="G460">
            <v>4</v>
          </cell>
        </row>
        <row r="461">
          <cell r="B461" t="str">
            <v>Tubería EMT 1''</v>
          </cell>
          <cell r="C461" t="str">
            <v>ML</v>
          </cell>
          <cell r="D461">
            <v>5003.6400000000003</v>
          </cell>
          <cell r="E461">
            <v>950.69160000000011</v>
          </cell>
          <cell r="F461">
            <v>7145.1979200000005</v>
          </cell>
          <cell r="G461">
            <v>0.9900000000000001</v>
          </cell>
        </row>
        <row r="462">
          <cell r="B462" t="str">
            <v>Tubería EMT 1 1/4''</v>
          </cell>
          <cell r="C462" t="str">
            <v>ML</v>
          </cell>
          <cell r="D462">
            <v>9715.5172413793116</v>
          </cell>
          <cell r="E462">
            <v>1554.48275862069</v>
          </cell>
          <cell r="F462">
            <v>11270</v>
          </cell>
          <cell r="G462">
            <v>1.31</v>
          </cell>
        </row>
        <row r="463">
          <cell r="B463" t="str">
            <v>Tubería EMT 3''</v>
          </cell>
          <cell r="C463" t="str">
            <v>ML</v>
          </cell>
          <cell r="D463">
            <v>25114.942528735632</v>
          </cell>
          <cell r="E463">
            <v>4018.3908045977009</v>
          </cell>
          <cell r="F463">
            <v>34960</v>
          </cell>
          <cell r="G463">
            <v>2.8</v>
          </cell>
        </row>
        <row r="464">
          <cell r="B464" t="str">
            <v>Tubería EMT 2''</v>
          </cell>
          <cell r="C464" t="str">
            <v>Ml</v>
          </cell>
          <cell r="D464">
            <v>9283.3333333333339</v>
          </cell>
          <cell r="E464">
            <v>1485.3333333333335</v>
          </cell>
          <cell r="F464">
            <v>12922.400000000001</v>
          </cell>
          <cell r="G464">
            <v>1.7</v>
          </cell>
        </row>
        <row r="465">
          <cell r="B465" t="str">
            <v>TUBO GALVANIZADO 1.1/2 EMT</v>
          </cell>
          <cell r="D465">
            <v>39212</v>
          </cell>
          <cell r="E465">
            <v>6273.92</v>
          </cell>
          <cell r="F465">
            <v>45485.919999999998</v>
          </cell>
        </row>
        <row r="466">
          <cell r="B466" t="str">
            <v>TUBO GALVANIZADO 1.1/4 C/U</v>
          </cell>
          <cell r="D466">
            <v>58844</v>
          </cell>
          <cell r="E466">
            <v>9415.0400000000009</v>
          </cell>
          <cell r="F466">
            <v>68259.040000000008</v>
          </cell>
        </row>
        <row r="467">
          <cell r="B467" t="str">
            <v>TUBO GALVANIZADO 1.1/4 EMT</v>
          </cell>
          <cell r="D467">
            <v>7199.333333333333</v>
          </cell>
          <cell r="E467">
            <v>1151.8933333333332</v>
          </cell>
          <cell r="F467">
            <v>10021.471999999998</v>
          </cell>
        </row>
        <row r="468">
          <cell r="B468" t="str">
            <v>TUBO GALVANIZADO 2 C/U</v>
          </cell>
          <cell r="D468">
            <v>90998</v>
          </cell>
          <cell r="E468">
            <v>14559.68</v>
          </cell>
          <cell r="F468">
            <v>105557.68</v>
          </cell>
        </row>
        <row r="469">
          <cell r="B469" t="str">
            <v>TUBO GALVANIZADO 1 1/2 EMT</v>
          </cell>
          <cell r="D469">
            <v>8850.5747126436781</v>
          </cell>
          <cell r="E469">
            <v>1416.0919540229886</v>
          </cell>
          <cell r="F469">
            <v>12319.999999999998</v>
          </cell>
        </row>
        <row r="470">
          <cell r="B470" t="str">
            <v>TUBO GALVANIZADO 2 EMT</v>
          </cell>
          <cell r="D470">
            <v>11467.080000000002</v>
          </cell>
          <cell r="E470">
            <v>2178.7452000000003</v>
          </cell>
          <cell r="F470">
            <v>16374.990240000003</v>
          </cell>
        </row>
        <row r="471">
          <cell r="B471" t="str">
            <v>TUBO GALVANIZADO 2 1/2 EMT</v>
          </cell>
          <cell r="D471">
            <v>21119.07</v>
          </cell>
          <cell r="E471">
            <v>3379.0511999999999</v>
          </cell>
          <cell r="F471">
            <v>29397.745440000002</v>
          </cell>
        </row>
        <row r="472">
          <cell r="B472" t="str">
            <v>TUBO GALVANIZADO IMC 3</v>
          </cell>
          <cell r="C472" t="str">
            <v>ML</v>
          </cell>
          <cell r="D472">
            <v>41226.120000000003</v>
          </cell>
          <cell r="E472">
            <v>7832.9628000000002</v>
          </cell>
          <cell r="F472">
            <v>58870.899360000003</v>
          </cell>
          <cell r="G472">
            <v>3</v>
          </cell>
        </row>
        <row r="473">
          <cell r="B473" t="str">
            <v>TUBO GALVANIZADO IMC 4</v>
          </cell>
          <cell r="D473">
            <v>53292.24</v>
          </cell>
          <cell r="E473">
            <v>10125.525599999999</v>
          </cell>
          <cell r="F473">
            <v>76101.318719999996</v>
          </cell>
          <cell r="G473">
            <v>4</v>
          </cell>
        </row>
        <row r="474">
          <cell r="B474" t="str">
            <v>TUBO GALVANIZADO 1.1/2 C/U</v>
          </cell>
          <cell r="D474">
            <v>24062</v>
          </cell>
          <cell r="E474">
            <v>0</v>
          </cell>
          <cell r="F474">
            <v>24062</v>
          </cell>
          <cell r="G474">
            <v>0.15</v>
          </cell>
        </row>
        <row r="475">
          <cell r="B475" t="str">
            <v>Unión EMT 1/2''</v>
          </cell>
          <cell r="C475" t="str">
            <v>UN</v>
          </cell>
          <cell r="D475">
            <v>560.34482758620697</v>
          </cell>
          <cell r="E475">
            <v>89.655172413793125</v>
          </cell>
          <cell r="F475">
            <v>650</v>
          </cell>
          <cell r="G475">
            <v>0.1</v>
          </cell>
        </row>
        <row r="476">
          <cell r="B476" t="str">
            <v>Unión EMT 3/4''</v>
          </cell>
          <cell r="C476" t="str">
            <v>UN</v>
          </cell>
          <cell r="D476">
            <v>862.06896551724139</v>
          </cell>
          <cell r="E476">
            <v>137.93103448275863</v>
          </cell>
          <cell r="F476">
            <v>1000</v>
          </cell>
          <cell r="G476">
            <v>0.125</v>
          </cell>
        </row>
        <row r="477">
          <cell r="B477" t="str">
            <v>Unión EMT 1''</v>
          </cell>
          <cell r="C477" t="str">
            <v>UN</v>
          </cell>
          <cell r="D477">
            <v>1250</v>
          </cell>
          <cell r="E477">
            <v>200</v>
          </cell>
          <cell r="F477">
            <v>1450</v>
          </cell>
          <cell r="G477">
            <v>0.15</v>
          </cell>
        </row>
        <row r="478">
          <cell r="B478" t="str">
            <v>Unión EMT 1''</v>
          </cell>
          <cell r="C478" t="str">
            <v>UN</v>
          </cell>
          <cell r="D478">
            <v>1250</v>
          </cell>
          <cell r="E478">
            <v>200</v>
          </cell>
          <cell r="F478">
            <v>1450</v>
          </cell>
          <cell r="G478">
            <v>0.15</v>
          </cell>
        </row>
        <row r="479">
          <cell r="B479" t="str">
            <v>Unión EMT 1 1/4''</v>
          </cell>
          <cell r="C479" t="str">
            <v>UN</v>
          </cell>
          <cell r="D479">
            <v>1853.4482758620691</v>
          </cell>
          <cell r="E479">
            <v>296.55172413793105</v>
          </cell>
          <cell r="F479">
            <v>2580</v>
          </cell>
          <cell r="G479">
            <v>0.17</v>
          </cell>
        </row>
        <row r="480">
          <cell r="B480" t="str">
            <v>Unión EMT 1 1/2''</v>
          </cell>
          <cell r="C480" t="str">
            <v>un</v>
          </cell>
          <cell r="D480">
            <v>2284.4827586206898</v>
          </cell>
          <cell r="E480">
            <v>365.51724137931035</v>
          </cell>
          <cell r="F480">
            <v>3180</v>
          </cell>
          <cell r="G480">
            <v>0.35</v>
          </cell>
        </row>
        <row r="481">
          <cell r="B481" t="str">
            <v>Unión EMT 3''</v>
          </cell>
          <cell r="C481" t="str">
            <v>un</v>
          </cell>
          <cell r="D481">
            <v>7025.8620689655181</v>
          </cell>
          <cell r="E481">
            <v>1124.137931034483</v>
          </cell>
          <cell r="F481">
            <v>9780</v>
          </cell>
          <cell r="G481">
            <v>0.35</v>
          </cell>
        </row>
        <row r="482">
          <cell r="B482" t="str">
            <v>Unión EMT 2''</v>
          </cell>
          <cell r="C482" t="str">
            <v>un</v>
          </cell>
          <cell r="D482">
            <v>3405.1724137931037</v>
          </cell>
          <cell r="E482">
            <v>544.82758620689663</v>
          </cell>
          <cell r="F482">
            <v>4740</v>
          </cell>
          <cell r="G482">
            <v>0.22</v>
          </cell>
        </row>
        <row r="483">
          <cell r="B483" t="str">
            <v>Unión EMT 4''</v>
          </cell>
          <cell r="C483" t="str">
            <v>un</v>
          </cell>
          <cell r="D483">
            <v>12744</v>
          </cell>
          <cell r="E483">
            <v>2421.36</v>
          </cell>
          <cell r="F483">
            <v>18198.432000000001</v>
          </cell>
          <cell r="G483">
            <v>1.22</v>
          </cell>
        </row>
        <row r="484">
          <cell r="B484" t="str">
            <v>UNIÓN METÁLICA GALVANIZADA DE 1,1/2</v>
          </cell>
          <cell r="D484">
            <v>2800</v>
          </cell>
          <cell r="E484">
            <v>448</v>
          </cell>
          <cell r="F484">
            <v>3248</v>
          </cell>
          <cell r="G484">
            <v>0.05</v>
          </cell>
        </row>
        <row r="485">
          <cell r="B485" t="str">
            <v>UNIÓN METÁLICA GALVANIZADA DE 1</v>
          </cell>
          <cell r="D485">
            <v>2800</v>
          </cell>
          <cell r="E485">
            <v>448</v>
          </cell>
          <cell r="F485">
            <v>3248</v>
          </cell>
          <cell r="G485">
            <v>0.05</v>
          </cell>
        </row>
        <row r="486">
          <cell r="B486" t="str">
            <v>Entrada a Caja EMT 1/2''</v>
          </cell>
          <cell r="C486" t="str">
            <v>UN</v>
          </cell>
          <cell r="D486">
            <v>560.34482758620697</v>
          </cell>
          <cell r="E486">
            <v>89.655172413793125</v>
          </cell>
          <cell r="F486">
            <v>650</v>
          </cell>
          <cell r="G486">
            <v>0.1</v>
          </cell>
        </row>
        <row r="487">
          <cell r="B487" t="str">
            <v>Entrada a Caja EMT 3/4''</v>
          </cell>
          <cell r="C487" t="str">
            <v>UN</v>
          </cell>
          <cell r="D487">
            <v>818.96551724137942</v>
          </cell>
          <cell r="E487">
            <v>131.0344827586207</v>
          </cell>
          <cell r="F487">
            <v>950</v>
          </cell>
          <cell r="G487">
            <v>0.125</v>
          </cell>
        </row>
        <row r="488">
          <cell r="B488" t="str">
            <v>Entrada a Caja EMT 1''</v>
          </cell>
          <cell r="C488" t="str">
            <v>UN</v>
          </cell>
          <cell r="D488">
            <v>1401.1875000000002</v>
          </cell>
          <cell r="E488">
            <v>266.22562500000004</v>
          </cell>
          <cell r="F488">
            <v>2000.8957500000001</v>
          </cell>
          <cell r="G488">
            <v>0.5</v>
          </cell>
        </row>
        <row r="489">
          <cell r="B489" t="str">
            <v>Entrada a Caja EMT 1 1/4''</v>
          </cell>
          <cell r="C489" t="str">
            <v>UN</v>
          </cell>
          <cell r="D489">
            <v>1896.5517241379312</v>
          </cell>
          <cell r="E489">
            <v>303.44827586206901</v>
          </cell>
          <cell r="F489">
            <v>2640</v>
          </cell>
          <cell r="G489">
            <v>0.17</v>
          </cell>
        </row>
        <row r="490">
          <cell r="B490" t="str">
            <v>Entrada a Caja EMT 1 1/2''</v>
          </cell>
          <cell r="C490" t="str">
            <v>un</v>
          </cell>
          <cell r="D490">
            <v>2198.2758620689656</v>
          </cell>
          <cell r="E490">
            <v>351.72413793103448</v>
          </cell>
          <cell r="F490">
            <v>3060</v>
          </cell>
          <cell r="G490">
            <v>0.35</v>
          </cell>
        </row>
        <row r="491">
          <cell r="B491" t="str">
            <v>Entrada a Caja EMT 3''</v>
          </cell>
          <cell r="C491" t="str">
            <v>un</v>
          </cell>
          <cell r="D491">
            <v>6767.2413793103451</v>
          </cell>
          <cell r="E491">
            <v>1082.7586206896553</v>
          </cell>
          <cell r="F491">
            <v>9420</v>
          </cell>
          <cell r="G491">
            <v>0.33</v>
          </cell>
        </row>
        <row r="492">
          <cell r="B492" t="str">
            <v>Entrada a Caja EMT 2''</v>
          </cell>
          <cell r="C492" t="str">
            <v>un</v>
          </cell>
          <cell r="D492">
            <v>3060.344827586207</v>
          </cell>
          <cell r="E492">
            <v>489.65517241379314</v>
          </cell>
          <cell r="F492">
            <v>4260</v>
          </cell>
          <cell r="G492">
            <v>0.25</v>
          </cell>
        </row>
        <row r="493">
          <cell r="B493" t="str">
            <v>Entrada a Caja EMT 4''</v>
          </cell>
          <cell r="C493" t="str">
            <v>un</v>
          </cell>
          <cell r="D493">
            <v>8667</v>
          </cell>
          <cell r="E493">
            <v>1646.73</v>
          </cell>
          <cell r="F493">
            <v>12376.475999999999</v>
          </cell>
          <cell r="G493">
            <v>0.33</v>
          </cell>
        </row>
        <row r="494">
          <cell r="B494" t="str">
            <v>Curva EMT 3''</v>
          </cell>
          <cell r="C494" t="str">
            <v>un</v>
          </cell>
          <cell r="D494">
            <v>27844.827586206899</v>
          </cell>
          <cell r="E494">
            <v>4455.1724137931042</v>
          </cell>
          <cell r="F494">
            <v>38760</v>
          </cell>
          <cell r="G494">
            <v>0.6</v>
          </cell>
        </row>
        <row r="495">
          <cell r="B495" t="str">
            <v>Curva EMT 2''</v>
          </cell>
          <cell r="C495" t="str">
            <v>un</v>
          </cell>
          <cell r="D495">
            <v>9400</v>
          </cell>
          <cell r="E495">
            <v>1504</v>
          </cell>
          <cell r="F495">
            <v>10904</v>
          </cell>
          <cell r="G495">
            <v>0.45</v>
          </cell>
        </row>
        <row r="496">
          <cell r="B496" t="str">
            <v>CURVA GALVANIZADA DE 1"</v>
          </cell>
          <cell r="D496">
            <v>5450</v>
          </cell>
          <cell r="E496">
            <v>872</v>
          </cell>
          <cell r="F496">
            <v>6322</v>
          </cell>
          <cell r="G496">
            <v>0.05</v>
          </cell>
        </row>
        <row r="497">
          <cell r="B497" t="str">
            <v>CURVA GALVANIZADA DE 3/4"</v>
          </cell>
          <cell r="D497">
            <v>4050</v>
          </cell>
          <cell r="E497">
            <v>648</v>
          </cell>
          <cell r="F497">
            <v>4698</v>
          </cell>
          <cell r="G497">
            <v>0.05</v>
          </cell>
        </row>
        <row r="498">
          <cell r="B498" t="str">
            <v>Conduleta en L 1/2''</v>
          </cell>
          <cell r="C498" t="str">
            <v>UN</v>
          </cell>
          <cell r="D498">
            <v>6500</v>
          </cell>
          <cell r="E498">
            <v>1040</v>
          </cell>
          <cell r="F498">
            <v>7540</v>
          </cell>
          <cell r="G498">
            <v>0.3</v>
          </cell>
        </row>
        <row r="499">
          <cell r="B499" t="str">
            <v>Conduleta en L 3/4''</v>
          </cell>
          <cell r="C499" t="str">
            <v>UN</v>
          </cell>
          <cell r="D499">
            <v>12900</v>
          </cell>
          <cell r="E499">
            <v>2064</v>
          </cell>
          <cell r="F499">
            <v>14964</v>
          </cell>
          <cell r="G499">
            <v>0.32500000000000001</v>
          </cell>
        </row>
        <row r="500">
          <cell r="B500" t="str">
            <v>Conduleta en L 1''</v>
          </cell>
          <cell r="C500" t="str">
            <v>UN</v>
          </cell>
          <cell r="D500">
            <v>13100</v>
          </cell>
          <cell r="E500">
            <v>2096</v>
          </cell>
          <cell r="F500">
            <v>15196</v>
          </cell>
          <cell r="G500">
            <v>0.35</v>
          </cell>
        </row>
        <row r="501">
          <cell r="B501" t="str">
            <v>Conduleta en L 1 1/4''</v>
          </cell>
          <cell r="C501" t="str">
            <v>UN</v>
          </cell>
          <cell r="D501">
            <v>17155.172413793105</v>
          </cell>
          <cell r="E501">
            <v>2744.8275862068967</v>
          </cell>
          <cell r="F501">
            <v>19900</v>
          </cell>
          <cell r="G501">
            <v>0.37</v>
          </cell>
        </row>
        <row r="502">
          <cell r="B502" t="str">
            <v>Conduleta en L 2''</v>
          </cell>
          <cell r="C502" t="str">
            <v>UN</v>
          </cell>
          <cell r="D502">
            <v>20689.655172413793</v>
          </cell>
          <cell r="E502">
            <v>3310.344827586207</v>
          </cell>
          <cell r="F502">
            <v>28800</v>
          </cell>
          <cell r="G502">
            <v>0.5</v>
          </cell>
        </row>
        <row r="503">
          <cell r="B503" t="str">
            <v>Boquilla 3"</v>
          </cell>
          <cell r="C503" t="str">
            <v>un</v>
          </cell>
          <cell r="D503">
            <v>13113.793103448277</v>
          </cell>
          <cell r="E503">
            <v>2491.6206896551726</v>
          </cell>
          <cell r="F503">
            <v>17165.955172413796</v>
          </cell>
          <cell r="G503">
            <v>1</v>
          </cell>
        </row>
        <row r="504">
          <cell r="B504" t="str">
            <v>Capacete Aluminio 3"</v>
          </cell>
          <cell r="C504" t="str">
            <v>un</v>
          </cell>
          <cell r="D504">
            <v>33811.560000000005</v>
          </cell>
          <cell r="E504">
            <v>6424.1964000000007</v>
          </cell>
          <cell r="F504">
            <v>48282.907680000004</v>
          </cell>
          <cell r="G504">
            <v>2</v>
          </cell>
        </row>
        <row r="505">
          <cell r="B505" t="str">
            <v>CORAZA METÁLICA 3/4"</v>
          </cell>
          <cell r="E505">
            <v>0</v>
          </cell>
          <cell r="F505">
            <v>5900</v>
          </cell>
        </row>
        <row r="506">
          <cell r="B506" t="str">
            <v>CORAZA METÁLICA 1"</v>
          </cell>
          <cell r="C506" t="str">
            <v>ML</v>
          </cell>
          <cell r="D506">
            <v>5975.64</v>
          </cell>
          <cell r="E506">
            <v>1135.3716000000002</v>
          </cell>
          <cell r="F506">
            <v>8533.2139200000001</v>
          </cell>
          <cell r="G506">
            <v>2</v>
          </cell>
        </row>
        <row r="507">
          <cell r="B507" t="str">
            <v>CORAZA METÁLICA 1. 1/2"</v>
          </cell>
          <cell r="E507">
            <v>0</v>
          </cell>
          <cell r="F507">
            <v>17500</v>
          </cell>
        </row>
        <row r="508">
          <cell r="B508" t="str">
            <v>CORAZA METÁLICA 2"</v>
          </cell>
          <cell r="C508" t="str">
            <v>ML</v>
          </cell>
          <cell r="D508">
            <v>13766</v>
          </cell>
          <cell r="E508">
            <v>2202.56</v>
          </cell>
          <cell r="F508">
            <v>15968.56</v>
          </cell>
        </row>
        <row r="509">
          <cell r="B509" t="str">
            <v>CORAZA METÁLICA 3"</v>
          </cell>
          <cell r="C509" t="str">
            <v>ML</v>
          </cell>
          <cell r="D509">
            <v>40423</v>
          </cell>
          <cell r="E509">
            <v>6467.68</v>
          </cell>
          <cell r="F509">
            <v>46890.68</v>
          </cell>
        </row>
        <row r="510">
          <cell r="B510" t="str">
            <v>CORAZA METÁLICA AMERICANA 1"</v>
          </cell>
          <cell r="D510">
            <v>5870</v>
          </cell>
        </row>
        <row r="511">
          <cell r="B511" t="str">
            <v>CONECTOR RECTO 3/4"</v>
          </cell>
          <cell r="E511">
            <v>0</v>
          </cell>
          <cell r="F511">
            <v>2900</v>
          </cell>
        </row>
        <row r="512">
          <cell r="B512" t="str">
            <v>CONECTOR CURVO 3/4"</v>
          </cell>
          <cell r="E512">
            <v>0</v>
          </cell>
          <cell r="F512">
            <v>5500</v>
          </cell>
        </row>
        <row r="513">
          <cell r="B513" t="str">
            <v>CONECTOR RECTO 1"</v>
          </cell>
          <cell r="C513" t="str">
            <v>UN</v>
          </cell>
          <cell r="D513">
            <v>3597.48</v>
          </cell>
          <cell r="E513">
            <v>683.52120000000002</v>
          </cell>
          <cell r="F513">
            <v>5137.2014399999998</v>
          </cell>
        </row>
        <row r="514">
          <cell r="B514" t="str">
            <v>CONECTOR CURVO 1"</v>
          </cell>
          <cell r="E514">
            <v>0</v>
          </cell>
          <cell r="F514">
            <v>7500</v>
          </cell>
        </row>
        <row r="515">
          <cell r="B515" t="str">
            <v>CONECTOR CURVO 2"</v>
          </cell>
          <cell r="C515" t="str">
            <v>Un</v>
          </cell>
          <cell r="D515">
            <v>18573</v>
          </cell>
          <cell r="E515">
            <v>2971.68</v>
          </cell>
          <cell r="F515">
            <v>21544.68</v>
          </cell>
          <cell r="G515">
            <v>0.3</v>
          </cell>
        </row>
        <row r="516">
          <cell r="B516" t="str">
            <v>CONECTOR CURVO 3"</v>
          </cell>
          <cell r="C516" t="str">
            <v>Un</v>
          </cell>
          <cell r="D516">
            <v>71013</v>
          </cell>
          <cell r="E516">
            <v>11362.08</v>
          </cell>
          <cell r="F516">
            <v>82375.08</v>
          </cell>
          <cell r="G516">
            <v>0.4</v>
          </cell>
        </row>
        <row r="517">
          <cell r="B517" t="str">
            <v>CONECTOR RECTO 1,1/2"</v>
          </cell>
          <cell r="E517">
            <v>0</v>
          </cell>
          <cell r="F517">
            <v>0</v>
          </cell>
        </row>
        <row r="518">
          <cell r="B518" t="str">
            <v>CONECTOR RECTO 2"</v>
          </cell>
          <cell r="C518" t="str">
            <v>Un</v>
          </cell>
          <cell r="D518">
            <v>7429</v>
          </cell>
          <cell r="E518">
            <v>1188.6400000000001</v>
          </cell>
          <cell r="F518">
            <v>8617.64</v>
          </cell>
          <cell r="G518">
            <v>0.2</v>
          </cell>
        </row>
        <row r="519">
          <cell r="B519" t="str">
            <v>CONECTOR RECTO 3"</v>
          </cell>
          <cell r="C519" t="str">
            <v>Un</v>
          </cell>
          <cell r="D519">
            <v>34960</v>
          </cell>
          <cell r="E519">
            <v>5593.6</v>
          </cell>
          <cell r="F519">
            <v>40553.599999999999</v>
          </cell>
          <cell r="G519">
            <v>0.3</v>
          </cell>
        </row>
        <row r="520">
          <cell r="B520" t="str">
            <v>CONECTOR CURVO 1,1/2"</v>
          </cell>
          <cell r="E520">
            <v>0</v>
          </cell>
          <cell r="F520">
            <v>7500</v>
          </cell>
        </row>
        <row r="521">
          <cell r="B521" t="str">
            <v>TUBERÍA PLASTICA Y ACCESORIOS</v>
          </cell>
        </row>
        <row r="522">
          <cell r="B522" t="str">
            <v>Tubo PVC DB60 1/2''</v>
          </cell>
          <cell r="C522" t="str">
            <v>ML</v>
          </cell>
          <cell r="D522">
            <v>656.33333333333337</v>
          </cell>
          <cell r="E522">
            <v>105.01333333333334</v>
          </cell>
          <cell r="F522">
            <v>1549</v>
          </cell>
          <cell r="G522">
            <v>0.15</v>
          </cell>
        </row>
        <row r="523">
          <cell r="B523" t="str">
            <v>Tubo PVC DB60 3/4''</v>
          </cell>
          <cell r="C523" t="str">
            <v>ML</v>
          </cell>
          <cell r="D523">
            <v>917.5575</v>
          </cell>
          <cell r="E523">
            <v>174.335925</v>
          </cell>
          <cell r="F523">
            <v>1310.2721099999999</v>
          </cell>
          <cell r="G523">
            <v>0.19</v>
          </cell>
        </row>
        <row r="524">
          <cell r="B524" t="str">
            <v>Tubo PVC DB60 1''</v>
          </cell>
          <cell r="C524" t="str">
            <v>ML</v>
          </cell>
          <cell r="D524">
            <v>2424.1379310344828</v>
          </cell>
          <cell r="E524">
            <v>387.86206896551727</v>
          </cell>
          <cell r="F524">
            <v>2812</v>
          </cell>
          <cell r="G524">
            <v>0.25</v>
          </cell>
        </row>
        <row r="525">
          <cell r="B525" t="str">
            <v>Tubo PVC DB60 2''</v>
          </cell>
          <cell r="C525" t="str">
            <v>ML</v>
          </cell>
          <cell r="D525">
            <v>3898.8</v>
          </cell>
          <cell r="E525">
            <v>740.77200000000005</v>
          </cell>
          <cell r="F525">
            <v>5567.4863999999998</v>
          </cell>
          <cell r="G525">
            <v>1.25</v>
          </cell>
        </row>
        <row r="526">
          <cell r="B526" t="str">
            <v>Tubo PVC DB60 3''</v>
          </cell>
          <cell r="C526" t="str">
            <v>ML</v>
          </cell>
          <cell r="D526">
            <v>6180.0300000000007</v>
          </cell>
          <cell r="E526">
            <v>1174.2057000000002</v>
          </cell>
          <cell r="F526">
            <v>8825.0828400000009</v>
          </cell>
          <cell r="G526">
            <v>1.25</v>
          </cell>
        </row>
        <row r="527">
          <cell r="B527" t="str">
            <v>Tubo PVC DB60 4''</v>
          </cell>
          <cell r="C527" t="str">
            <v>ML</v>
          </cell>
          <cell r="D527">
            <v>10017.345000000001</v>
          </cell>
          <cell r="E527">
            <v>1903.2955500000003</v>
          </cell>
          <cell r="F527">
            <v>14304.768660000002</v>
          </cell>
          <cell r="G527">
            <v>2.25</v>
          </cell>
        </row>
        <row r="528">
          <cell r="B528" t="str">
            <v>Curva PVC 1/2''</v>
          </cell>
          <cell r="C528" t="str">
            <v>UN</v>
          </cell>
          <cell r="D528">
            <v>516.37931034482767</v>
          </cell>
          <cell r="E528">
            <v>82.620689655172427</v>
          </cell>
          <cell r="F528">
            <v>599</v>
          </cell>
          <cell r="G528">
            <v>4.9999999999999996E-2</v>
          </cell>
        </row>
        <row r="529">
          <cell r="B529" t="str">
            <v>Curva PVC 3/4''</v>
          </cell>
          <cell r="C529" t="str">
            <v>UN</v>
          </cell>
          <cell r="D529">
            <v>273.89250000000004</v>
          </cell>
          <cell r="E529">
            <v>52.039575000000006</v>
          </cell>
          <cell r="F529">
            <v>391.11849000000007</v>
          </cell>
          <cell r="G529">
            <v>6.3333333333333339E-2</v>
          </cell>
        </row>
        <row r="530">
          <cell r="B530" t="str">
            <v>Curva PVC 1''</v>
          </cell>
          <cell r="C530" t="str">
            <v>UN</v>
          </cell>
          <cell r="D530">
            <v>458.95500000000004</v>
          </cell>
          <cell r="E530">
            <v>87.201450000000008</v>
          </cell>
          <cell r="F530">
            <v>655.38774000000001</v>
          </cell>
          <cell r="G530">
            <v>8.3333333333333329E-2</v>
          </cell>
        </row>
        <row r="531">
          <cell r="B531" t="str">
            <v>Curva PVC 2''</v>
          </cell>
          <cell r="C531" t="str">
            <v>UN</v>
          </cell>
          <cell r="D531">
            <v>2148.1200000000003</v>
          </cell>
          <cell r="E531">
            <v>408.14280000000008</v>
          </cell>
          <cell r="F531">
            <v>3067.5153600000003</v>
          </cell>
          <cell r="G531">
            <v>1.0833333333333299</v>
          </cell>
        </row>
        <row r="532">
          <cell r="B532" t="str">
            <v>Curva PVC 3''</v>
          </cell>
          <cell r="C532" t="str">
            <v>UN</v>
          </cell>
          <cell r="D532">
            <v>7147.6425000000008</v>
          </cell>
          <cell r="E532">
            <v>1358.0520750000003</v>
          </cell>
          <cell r="F532">
            <v>10206.833490000001</v>
          </cell>
          <cell r="G532">
            <v>1.0833333333333299</v>
          </cell>
        </row>
        <row r="533">
          <cell r="B533" t="str">
            <v>Curva PVC 4''</v>
          </cell>
          <cell r="C533" t="str">
            <v>UN</v>
          </cell>
          <cell r="D533">
            <v>13249.44</v>
          </cell>
          <cell r="E533">
            <v>2517.3936000000003</v>
          </cell>
          <cell r="F533">
            <v>18920.20032</v>
          </cell>
          <cell r="G533">
            <v>1.0833333333333299</v>
          </cell>
        </row>
        <row r="534">
          <cell r="B534" t="str">
            <v>Entrada a Caja PVC 1/2''</v>
          </cell>
          <cell r="C534" t="str">
            <v>UN</v>
          </cell>
          <cell r="D534">
            <v>260.34482758620692</v>
          </cell>
          <cell r="E534">
            <v>41.65517241379311</v>
          </cell>
          <cell r="F534">
            <v>302</v>
          </cell>
          <cell r="G534">
            <v>1.6666666666666666E-2</v>
          </cell>
        </row>
        <row r="535">
          <cell r="B535" t="str">
            <v>Entrada a Caja PVC 3/4''</v>
          </cell>
          <cell r="C535" t="str">
            <v>UN</v>
          </cell>
          <cell r="D535">
            <v>227.36250000000001</v>
          </cell>
          <cell r="E535">
            <v>43.198875000000001</v>
          </cell>
          <cell r="F535">
            <v>324.67365000000001</v>
          </cell>
          <cell r="G535">
            <v>2.1111111111111112E-2</v>
          </cell>
        </row>
        <row r="536">
          <cell r="B536" t="str">
            <v>Entrada a Caja PVC 1''</v>
          </cell>
          <cell r="C536" t="str">
            <v>UN</v>
          </cell>
          <cell r="D536">
            <v>486.45000000000005</v>
          </cell>
          <cell r="E536">
            <v>92.425500000000014</v>
          </cell>
          <cell r="F536">
            <v>694.65060000000005</v>
          </cell>
          <cell r="G536">
            <v>2.7777777777777776E-2</v>
          </cell>
        </row>
        <row r="537">
          <cell r="B537" t="str">
            <v>Entrada a Caja PVC 2''</v>
          </cell>
          <cell r="C537" t="str">
            <v>UN</v>
          </cell>
          <cell r="D537">
            <v>2175.1200000000003</v>
          </cell>
          <cell r="E537">
            <v>413.27280000000007</v>
          </cell>
          <cell r="F537">
            <v>3106.0713600000004</v>
          </cell>
          <cell r="G537">
            <v>1.0277777777777799</v>
          </cell>
        </row>
        <row r="538">
          <cell r="B538" t="str">
            <v>Adaptador terminal campana PVC 3''</v>
          </cell>
          <cell r="C538" t="str">
            <v>UN</v>
          </cell>
          <cell r="D538">
            <v>3292.92</v>
          </cell>
          <cell r="E538">
            <v>625.65480000000002</v>
          </cell>
          <cell r="F538">
            <v>4702.2897600000006</v>
          </cell>
          <cell r="G538">
            <v>1.0277777777777799</v>
          </cell>
        </row>
        <row r="539">
          <cell r="B539" t="str">
            <v>Adaptador terminal campana PVC 4''</v>
          </cell>
          <cell r="C539" t="str">
            <v>UN</v>
          </cell>
          <cell r="D539">
            <v>6257.2275000000009</v>
          </cell>
          <cell r="E539">
            <v>1188.8732250000003</v>
          </cell>
          <cell r="F539">
            <v>8935.3208700000014</v>
          </cell>
          <cell r="G539">
            <v>1.0277777777777799</v>
          </cell>
        </row>
        <row r="540">
          <cell r="B540" t="str">
            <v>Unión PVC 1/2''</v>
          </cell>
          <cell r="C540" t="str">
            <v>UN</v>
          </cell>
          <cell r="D540">
            <v>182.75862068965517</v>
          </cell>
          <cell r="E540">
            <v>29.241379310344829</v>
          </cell>
          <cell r="F540">
            <v>212</v>
          </cell>
          <cell r="G540">
            <v>1.6666666666666666E-2</v>
          </cell>
        </row>
        <row r="541">
          <cell r="B541" t="str">
            <v>Unión PVC 3/4''</v>
          </cell>
          <cell r="C541" t="str">
            <v>UN</v>
          </cell>
          <cell r="D541">
            <v>228.42000000000002</v>
          </cell>
          <cell r="E541">
            <v>43.399800000000006</v>
          </cell>
          <cell r="F541">
            <v>326.18376000000006</v>
          </cell>
          <cell r="G541">
            <v>2.1111111111111112E-2</v>
          </cell>
        </row>
        <row r="542">
          <cell r="B542" t="str">
            <v>Unión PVC 1''</v>
          </cell>
          <cell r="C542" t="str">
            <v>UN</v>
          </cell>
          <cell r="D542">
            <v>617.24137931034488</v>
          </cell>
          <cell r="E542">
            <v>98.758620689655189</v>
          </cell>
          <cell r="F542">
            <v>716</v>
          </cell>
          <cell r="G542">
            <v>2.7777777777777776E-2</v>
          </cell>
        </row>
        <row r="543">
          <cell r="B543" t="str">
            <v>Unión PVC 2''</v>
          </cell>
          <cell r="C543" t="str">
            <v>UN</v>
          </cell>
          <cell r="D543">
            <v>0</v>
          </cell>
          <cell r="E543">
            <v>0</v>
          </cell>
          <cell r="F543">
            <v>0</v>
          </cell>
          <cell r="G543">
            <v>1.0277777777777799</v>
          </cell>
        </row>
        <row r="544">
          <cell r="B544" t="str">
            <v>Unión PVC 3''</v>
          </cell>
          <cell r="C544" t="str">
            <v>UN</v>
          </cell>
          <cell r="D544">
            <v>0</v>
          </cell>
          <cell r="E544">
            <v>0</v>
          </cell>
          <cell r="F544">
            <v>0</v>
          </cell>
          <cell r="G544">
            <v>1.0277777777777799</v>
          </cell>
        </row>
        <row r="545">
          <cell r="B545" t="str">
            <v>Unión PVC 4''</v>
          </cell>
          <cell r="C545" t="str">
            <v>UN</v>
          </cell>
          <cell r="D545">
            <v>0</v>
          </cell>
          <cell r="E545">
            <v>0</v>
          </cell>
          <cell r="F545">
            <v>0</v>
          </cell>
          <cell r="G545">
            <v>1.0277777777777799</v>
          </cell>
        </row>
        <row r="546">
          <cell r="B546" t="str">
            <v>Tubería PVC 1"</v>
          </cell>
          <cell r="D546">
            <v>5000</v>
          </cell>
          <cell r="E546">
            <v>800</v>
          </cell>
          <cell r="F546">
            <v>5800</v>
          </cell>
        </row>
        <row r="547">
          <cell r="B547" t="str">
            <v>TUBO PVC 1" PLASTIMEC</v>
          </cell>
          <cell r="D547">
            <v>7262</v>
          </cell>
          <cell r="E547">
            <v>1161.92</v>
          </cell>
          <cell r="F547">
            <v>8423.92</v>
          </cell>
        </row>
        <row r="548">
          <cell r="B548" t="str">
            <v>TUBO PVC 1/2 PLASTIMEC</v>
          </cell>
          <cell r="D548">
            <v>4004</v>
          </cell>
          <cell r="E548">
            <v>640.64</v>
          </cell>
          <cell r="F548">
            <v>4644.6400000000003</v>
          </cell>
        </row>
        <row r="549">
          <cell r="B549" t="str">
            <v>TUBO PVC 11/2 PLASTIMEC</v>
          </cell>
          <cell r="D549">
            <v>14315</v>
          </cell>
          <cell r="E549">
            <v>2290.4</v>
          </cell>
          <cell r="F549">
            <v>16605.400000000001</v>
          </cell>
        </row>
        <row r="550">
          <cell r="B550" t="str">
            <v>TUBO PVC 11/4 PLASTIMEC</v>
          </cell>
          <cell r="D550">
            <v>11230</v>
          </cell>
          <cell r="E550">
            <v>1796.8</v>
          </cell>
          <cell r="F550">
            <v>13026.8</v>
          </cell>
        </row>
        <row r="551">
          <cell r="B551" t="str">
            <v>TUBO PVC 2" PLASTIMEC</v>
          </cell>
          <cell r="D551">
            <v>22023</v>
          </cell>
          <cell r="E551">
            <v>3523.6800000000003</v>
          </cell>
          <cell r="F551">
            <v>25546.68</v>
          </cell>
        </row>
        <row r="552">
          <cell r="B552" t="str">
            <v>TUBO PVC 3/4 PLASTIMEC</v>
          </cell>
          <cell r="D552">
            <v>5240</v>
          </cell>
          <cell r="E552">
            <v>838.4</v>
          </cell>
          <cell r="F552">
            <v>6078.4</v>
          </cell>
        </row>
        <row r="553">
          <cell r="B553" t="str">
            <v>PUESTA A TIERRA</v>
          </cell>
        </row>
        <row r="554">
          <cell r="B554" t="str">
            <v>VARILLA COBRE - COBRE 1/2 x 2,40 MT</v>
          </cell>
          <cell r="C554" t="str">
            <v>UN</v>
          </cell>
          <cell r="D554">
            <v>137406.94444444444</v>
          </cell>
          <cell r="E554">
            <v>21985.111111111109</v>
          </cell>
          <cell r="F554">
            <v>159392.05555555556</v>
          </cell>
        </row>
        <row r="555">
          <cell r="B555" t="str">
            <v>VARILLA COOPER WELL 5/8 x 1 MT</v>
          </cell>
          <cell r="C555" t="str">
            <v>UN</v>
          </cell>
          <cell r="D555">
            <v>13027.777777777777</v>
          </cell>
          <cell r="E555">
            <v>2084.4444444444443</v>
          </cell>
          <cell r="F555">
            <v>15112.222222222223</v>
          </cell>
        </row>
        <row r="556">
          <cell r="B556" t="str">
            <v>VARILLA COOPER WELL 5/8 x 1.5 MT</v>
          </cell>
          <cell r="C556" t="str">
            <v>UN</v>
          </cell>
          <cell r="D556">
            <v>19541.666666666668</v>
          </cell>
          <cell r="E556">
            <v>3126.666666666667</v>
          </cell>
          <cell r="F556">
            <v>22668.333333333336</v>
          </cell>
        </row>
        <row r="557">
          <cell r="B557" t="str">
            <v>VARILLA COOPER WELL 5/8 x 1.8 MT</v>
          </cell>
          <cell r="C557" t="str">
            <v>UN</v>
          </cell>
          <cell r="D557">
            <v>23450</v>
          </cell>
          <cell r="E557">
            <v>3752</v>
          </cell>
          <cell r="F557">
            <v>27202</v>
          </cell>
        </row>
        <row r="558">
          <cell r="B558" t="str">
            <v>VARILLA COOPER WELL 5/8 x 2.4 MT</v>
          </cell>
          <cell r="D558">
            <v>31056.944444444445</v>
          </cell>
          <cell r="E558">
            <v>4969.1111111111113</v>
          </cell>
          <cell r="F558">
            <v>36026.055555555555</v>
          </cell>
        </row>
        <row r="559">
          <cell r="B559" t="str">
            <v>GRAPA P/VARILLA COOPER WELL T/EPM</v>
          </cell>
          <cell r="D559">
            <v>5034.7222222222226</v>
          </cell>
          <cell r="E559">
            <v>805.55555555555566</v>
          </cell>
          <cell r="F559">
            <v>5840.2777777777783</v>
          </cell>
        </row>
        <row r="560">
          <cell r="B560" t="str">
            <v>SOLDADURA EXOTERMICA  90G</v>
          </cell>
          <cell r="D560">
            <v>11719.444444444445</v>
          </cell>
          <cell r="E560">
            <v>1875.1111111111113</v>
          </cell>
          <cell r="F560">
            <v>13594.555555555557</v>
          </cell>
        </row>
        <row r="561">
          <cell r="B561" t="str">
            <v>SOLDADURA EXOTERMICA 115G</v>
          </cell>
          <cell r="D561">
            <v>14896</v>
          </cell>
          <cell r="E561">
            <v>2830.2400000000002</v>
          </cell>
          <cell r="F561">
            <v>21271.488000000001</v>
          </cell>
        </row>
        <row r="562">
          <cell r="B562" t="str">
            <v>SOLDADURA EXOTERMICA 150G</v>
          </cell>
          <cell r="D562">
            <v>17534.722222222223</v>
          </cell>
          <cell r="E562">
            <v>2805.5555555555557</v>
          </cell>
          <cell r="F562">
            <v>20340.277777777777</v>
          </cell>
        </row>
        <row r="563">
          <cell r="B563" t="str">
            <v xml:space="preserve">Soporte Dehn snap roof conductor holder StSt para teja de barro ref: 204129 </v>
          </cell>
          <cell r="D563">
            <v>25000</v>
          </cell>
        </row>
        <row r="564">
          <cell r="B564" t="str">
            <v>TABLEROS</v>
          </cell>
        </row>
        <row r="565">
          <cell r="B565" t="str">
            <v>TABLERO TRIFASICO NTQ-412-T  611096</v>
          </cell>
          <cell r="C565" t="str">
            <v>UN</v>
          </cell>
          <cell r="D565">
            <v>204000</v>
          </cell>
          <cell r="E565">
            <v>32640</v>
          </cell>
          <cell r="F565">
            <v>236639.99999999997</v>
          </cell>
          <cell r="G565">
            <v>10.6</v>
          </cell>
        </row>
        <row r="566">
          <cell r="B566" t="str">
            <v>TABLERO TRIFASICO NTQ-418-T  611099</v>
          </cell>
          <cell r="C566" t="str">
            <v>UN</v>
          </cell>
          <cell r="D566">
            <v>252500.00000000003</v>
          </cell>
          <cell r="E566">
            <v>40400.000000000007</v>
          </cell>
          <cell r="F566">
            <v>292900</v>
          </cell>
          <cell r="G566">
            <v>11.8</v>
          </cell>
        </row>
        <row r="567">
          <cell r="B567" t="str">
            <v>TABLERO TRIFASICO NTQ-424-T  611102</v>
          </cell>
          <cell r="C567" t="str">
            <v>UN</v>
          </cell>
          <cell r="D567">
            <v>280000</v>
          </cell>
          <cell r="E567">
            <v>44800</v>
          </cell>
          <cell r="F567">
            <v>324800</v>
          </cell>
          <cell r="G567">
            <v>13</v>
          </cell>
        </row>
        <row r="568">
          <cell r="B568" t="str">
            <v>TABLERO TRIFASICO NTQ-430-T  611105</v>
          </cell>
          <cell r="C568" t="str">
            <v>UN</v>
          </cell>
          <cell r="D568">
            <v>332000</v>
          </cell>
          <cell r="E568">
            <v>53120</v>
          </cell>
          <cell r="F568">
            <v>385120</v>
          </cell>
          <cell r="G568">
            <v>14</v>
          </cell>
        </row>
        <row r="569">
          <cell r="B569" t="str">
            <v>TABLERO TRIFASICO NTQ-436-T  611108</v>
          </cell>
          <cell r="C569" t="str">
            <v>UN</v>
          </cell>
          <cell r="D569">
            <v>344000</v>
          </cell>
          <cell r="E569">
            <v>55040</v>
          </cell>
          <cell r="F569">
            <v>399040</v>
          </cell>
          <cell r="G569">
            <v>15.4</v>
          </cell>
        </row>
        <row r="570">
          <cell r="B570" t="str">
            <v>TABLERO TRIFASICO NTQ-442-T  611111</v>
          </cell>
          <cell r="C570" t="str">
            <v>UN</v>
          </cell>
          <cell r="D570">
            <v>317975</v>
          </cell>
          <cell r="E570">
            <v>50876</v>
          </cell>
          <cell r="F570">
            <v>442621.2</v>
          </cell>
          <cell r="G570">
            <v>16.600000000000001</v>
          </cell>
        </row>
        <row r="571">
          <cell r="B571" t="str">
            <v>TABLERO 01 4CTOS TERCOL 104 RETIE</v>
          </cell>
          <cell r="C571" t="str">
            <v>UN</v>
          </cell>
          <cell r="D571">
            <v>84625</v>
          </cell>
          <cell r="E571">
            <v>13540</v>
          </cell>
          <cell r="F571">
            <v>98165</v>
          </cell>
          <cell r="G571">
            <v>1.6</v>
          </cell>
        </row>
        <row r="572">
          <cell r="B572" t="str">
            <v>TABLERO 01 6CTOS TERCOL 106 RETIE</v>
          </cell>
          <cell r="C572" t="str">
            <v>UN</v>
          </cell>
          <cell r="D572">
            <v>85625</v>
          </cell>
          <cell r="E572">
            <v>13700</v>
          </cell>
          <cell r="F572">
            <v>99325</v>
          </cell>
          <cell r="G572">
            <v>1.8</v>
          </cell>
        </row>
        <row r="573">
          <cell r="B573" t="str">
            <v>TABLERO DE 6 CTOS MONOFÁSICO 220V, CON TAPA, 75A RETIE TERCOL TE6</v>
          </cell>
          <cell r="C573" t="str">
            <v>UN</v>
          </cell>
          <cell r="D573">
            <v>21705</v>
          </cell>
          <cell r="E573">
            <v>3472.8</v>
          </cell>
          <cell r="F573">
            <v>30213.359999999997</v>
          </cell>
          <cell r="G573">
            <v>2</v>
          </cell>
        </row>
        <row r="574">
          <cell r="B574" t="str">
            <v>TABLERO 01  8 CTOS.TERCOL TEP 108  RETIE</v>
          </cell>
          <cell r="C574" t="str">
            <v>UN</v>
          </cell>
          <cell r="D574">
            <v>86625</v>
          </cell>
          <cell r="E574">
            <v>13860</v>
          </cell>
          <cell r="F574">
            <v>100485</v>
          </cell>
          <cell r="G574">
            <v>1.63</v>
          </cell>
        </row>
        <row r="575">
          <cell r="B575" t="str">
            <v>TABLERO MONOFASICO TQ-CP-12  611051</v>
          </cell>
          <cell r="C575" t="str">
            <v>UN</v>
          </cell>
          <cell r="D575">
            <v>101500</v>
          </cell>
          <cell r="E575">
            <v>16240</v>
          </cell>
          <cell r="F575">
            <v>117739.99999999999</v>
          </cell>
          <cell r="G575">
            <v>7</v>
          </cell>
        </row>
        <row r="576">
          <cell r="B576" t="str">
            <v>TABLERO MONOFASICO TQ-CP-18  611054</v>
          </cell>
          <cell r="C576" t="str">
            <v>UN</v>
          </cell>
          <cell r="D576">
            <v>116500.00000000001</v>
          </cell>
          <cell r="E576">
            <v>18640.000000000004</v>
          </cell>
          <cell r="F576">
            <v>135140</v>
          </cell>
          <cell r="G576">
            <v>8</v>
          </cell>
        </row>
        <row r="577">
          <cell r="B577" t="str">
            <v>TABLERO MONOFASICO TQ-CP-24  611057</v>
          </cell>
          <cell r="C577" t="str">
            <v>UN</v>
          </cell>
          <cell r="D577">
            <v>143500</v>
          </cell>
          <cell r="E577">
            <v>22960</v>
          </cell>
          <cell r="F577">
            <v>166460</v>
          </cell>
          <cell r="G577">
            <v>8.5</v>
          </cell>
        </row>
        <row r="578">
          <cell r="B578" t="str">
            <v xml:space="preserve">TABLERO MONOFASICO TQ-CP-30  </v>
          </cell>
          <cell r="C578" t="str">
            <v>UN</v>
          </cell>
          <cell r="D578">
            <v>170500</v>
          </cell>
          <cell r="E578">
            <v>27280</v>
          </cell>
          <cell r="F578">
            <v>197780</v>
          </cell>
          <cell r="G578">
            <v>10.5</v>
          </cell>
        </row>
        <row r="579">
          <cell r="B579" t="str">
            <v>TABLERO MONOFASICO TQ-CP-36</v>
          </cell>
          <cell r="C579" t="str">
            <v>UN</v>
          </cell>
          <cell r="D579">
            <v>197500</v>
          </cell>
          <cell r="E579">
            <v>31600</v>
          </cell>
          <cell r="F579">
            <v>229099.99999999997</v>
          </cell>
          <cell r="G579">
            <v>12</v>
          </cell>
        </row>
        <row r="580">
          <cell r="B580" t="str">
            <v>TABLERO BIFASICO 24</v>
          </cell>
          <cell r="C580" t="str">
            <v>UN</v>
          </cell>
          <cell r="D580">
            <v>172260</v>
          </cell>
          <cell r="E580">
            <v>27561.600000000002</v>
          </cell>
          <cell r="F580">
            <v>229101</v>
          </cell>
          <cell r="G580">
            <v>10</v>
          </cell>
        </row>
        <row r="581">
          <cell r="B581" t="str">
            <v>TABLERO 03 12CTOS.TERCOL TRP 312  RETIE</v>
          </cell>
          <cell r="C581" t="str">
            <v>UN</v>
          </cell>
          <cell r="D581">
            <v>120000.00000000001</v>
          </cell>
          <cell r="E581">
            <v>19200.000000000004</v>
          </cell>
          <cell r="F581">
            <v>139200</v>
          </cell>
          <cell r="G581">
            <v>7.5</v>
          </cell>
        </row>
        <row r="582">
          <cell r="B582" t="str">
            <v xml:space="preserve">TABLERO DE 18 CTOS TRIFASICA C/P 225A RETIE TERCOL TRP318 </v>
          </cell>
          <cell r="C582" t="str">
            <v>UN</v>
          </cell>
          <cell r="D582">
            <v>119700</v>
          </cell>
          <cell r="E582">
            <v>19152</v>
          </cell>
          <cell r="F582">
            <v>166622.39999999999</v>
          </cell>
          <cell r="G582">
            <v>13</v>
          </cell>
        </row>
        <row r="583">
          <cell r="B583" t="str">
            <v xml:space="preserve">TABLERO DE 18 CTOS TRIF C/P ESP/TOTALIZADOR RETIE TERCOL TRP318T </v>
          </cell>
          <cell r="C583" t="str">
            <v>UN</v>
          </cell>
          <cell r="D583">
            <v>204927</v>
          </cell>
          <cell r="E583">
            <v>32788.32</v>
          </cell>
          <cell r="F583">
            <v>285258.38400000002</v>
          </cell>
          <cell r="G583">
            <v>13</v>
          </cell>
        </row>
        <row r="584">
          <cell r="B584" t="str">
            <v>TABLERO 03 18CTOS.TERCOL TRP 318  RETIE</v>
          </cell>
          <cell r="C584" t="str">
            <v>UN</v>
          </cell>
          <cell r="D584">
            <v>145500</v>
          </cell>
          <cell r="E584">
            <v>23280</v>
          </cell>
          <cell r="F584">
            <v>168780</v>
          </cell>
          <cell r="G584">
            <v>8.5</v>
          </cell>
        </row>
        <row r="585">
          <cell r="B585" t="str">
            <v xml:space="preserve">TABLERO DE 24 CTOS TRIFASICA C/P ESP/TOTALIZ 225A TERCOL TRP324T </v>
          </cell>
          <cell r="C585" t="str">
            <v>UN</v>
          </cell>
          <cell r="D585">
            <v>230198</v>
          </cell>
          <cell r="E585">
            <v>36831.68</v>
          </cell>
          <cell r="F585">
            <v>320435.61599999998</v>
          </cell>
          <cell r="G585">
            <v>13</v>
          </cell>
        </row>
        <row r="586">
          <cell r="B586" t="str">
            <v>TABLERO 03 24CTOS.TERCOL TRP 324  RETIE</v>
          </cell>
          <cell r="C586" t="str">
            <v>UN</v>
          </cell>
          <cell r="D586">
            <v>149267.24137931035</v>
          </cell>
          <cell r="E586">
            <v>173150</v>
          </cell>
          <cell r="F586">
            <v>207780</v>
          </cell>
          <cell r="G586">
            <v>9</v>
          </cell>
        </row>
        <row r="587">
          <cell r="B587" t="str">
            <v xml:space="preserve">TABLERO DE 30 CTOS TRIF ESP PARA TOTALIZADOR TRP330T </v>
          </cell>
          <cell r="C587" t="str">
            <v>UN</v>
          </cell>
          <cell r="D587">
            <v>270475</v>
          </cell>
          <cell r="E587">
            <v>43276</v>
          </cell>
          <cell r="F587">
            <v>376501.2</v>
          </cell>
          <cell r="G587">
            <v>13</v>
          </cell>
        </row>
        <row r="591">
          <cell r="B591" t="str">
            <v>TABLERO 42 CTOS TRIF C/P ESP/TOTALIZADOR RETIE TERCOL TRP342T</v>
          </cell>
          <cell r="C591" t="str">
            <v>UN</v>
          </cell>
          <cell r="D591">
            <v>315212</v>
          </cell>
          <cell r="E591">
            <v>50433.919999999998</v>
          </cell>
          <cell r="F591">
            <v>438775.10399999999</v>
          </cell>
        </row>
        <row r="592">
          <cell r="B592" t="str">
            <v>TABLERO 03 42CTOS.TERCOL TRP 342  RETIE</v>
          </cell>
          <cell r="C592" t="str">
            <v>UN</v>
          </cell>
          <cell r="D592">
            <v>260500.00000000003</v>
          </cell>
          <cell r="E592">
            <v>41680.000000000007</v>
          </cell>
          <cell r="F592">
            <v>302180</v>
          </cell>
        </row>
        <row r="593">
          <cell r="B593" t="str">
            <v>Barraje trifásico de cobre 100A, con barras para neutro y tierra</v>
          </cell>
          <cell r="C593" t="str">
            <v>un</v>
          </cell>
          <cell r="D593">
            <v>180000</v>
          </cell>
          <cell r="E593">
            <v>28800</v>
          </cell>
          <cell r="F593">
            <v>250560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Hoja2"/>
      <sheetName val="5,1"/>
      <sheetName val="4,16"/>
      <sheetName val="4,15"/>
      <sheetName val="4,14"/>
      <sheetName val="4,13"/>
      <sheetName val="4,12"/>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B5" t="str">
            <v>Accesorios prefabricados para canaleta 12x5cm (Curvas, TEE, Derivaciones, etc)</v>
          </cell>
          <cell r="C5" t="str">
            <v>un</v>
          </cell>
          <cell r="D5">
            <v>24000.8030017241</v>
          </cell>
          <cell r="E5">
            <v>4560.1525703275793</v>
          </cell>
          <cell r="F5">
            <v>28560.95557205168</v>
          </cell>
          <cell r="G5">
            <v>1.0625</v>
          </cell>
        </row>
        <row r="6">
          <cell r="B6" t="str">
            <v>Accesorios tubería EMT</v>
          </cell>
          <cell r="C6">
            <v>0</v>
          </cell>
          <cell r="D6">
            <v>2206.7080000000001</v>
          </cell>
          <cell r="E6">
            <v>419.27452</v>
          </cell>
          <cell r="F6">
            <v>2625.98252</v>
          </cell>
          <cell r="G6">
            <v>0</v>
          </cell>
        </row>
        <row r="7">
          <cell r="B7" t="str">
            <v>Accesorios tuberia PVC de 3/4 " y 1"</v>
          </cell>
          <cell r="C7">
            <v>0</v>
          </cell>
          <cell r="D7">
            <v>662.01239999999996</v>
          </cell>
          <cell r="E7">
            <v>125.78235599999999</v>
          </cell>
          <cell r="F7">
            <v>787.79475600000001</v>
          </cell>
          <cell r="G7">
            <v>0</v>
          </cell>
        </row>
        <row r="8">
          <cell r="B8" t="str">
            <v>Accesorios y elementos de fijación (Chazo+tornillo+arandela)</v>
          </cell>
          <cell r="C8" t="str">
            <v>UN</v>
          </cell>
          <cell r="D8">
            <v>1331.6341379310345</v>
          </cell>
          <cell r="E8">
            <v>253.01048620689656</v>
          </cell>
          <cell r="F8">
            <v>1584.644624137931</v>
          </cell>
          <cell r="G8">
            <v>0.3</v>
          </cell>
        </row>
        <row r="9">
          <cell r="B9" t="str">
            <v>Accesorios y elementos de fijación tomacorrientes</v>
          </cell>
          <cell r="C9">
            <v>0</v>
          </cell>
          <cell r="D9">
            <v>1103.354</v>
          </cell>
          <cell r="E9">
            <v>209.63726</v>
          </cell>
          <cell r="F9">
            <v>1312.99126</v>
          </cell>
          <cell r="G9">
            <v>0</v>
          </cell>
        </row>
        <row r="10">
          <cell r="B10" t="str">
            <v>ACCESORIOS VARIOS SALIDAS ELECTRICAS (CINTA AISLASTE, AMARRAS PLASTICAS, ANILLOS).</v>
          </cell>
          <cell r="C10" t="str">
            <v>GB</v>
          </cell>
          <cell r="D10">
            <v>285.35017241379313</v>
          </cell>
          <cell r="E10">
            <v>54.216532758620694</v>
          </cell>
          <cell r="F10">
            <v>339.56670517241383</v>
          </cell>
          <cell r="G10">
            <v>0.1</v>
          </cell>
        </row>
        <row r="11">
          <cell r="B11" t="str">
            <v>Accesorios, correillas, conectores y marcaciones para alambres y cables en alimentadores</v>
          </cell>
          <cell r="C11" t="str">
            <v>GB</v>
          </cell>
          <cell r="D11">
            <v>4413.4160000000002</v>
          </cell>
          <cell r="E11">
            <v>838.54903999999999</v>
          </cell>
          <cell r="F11">
            <v>5251.96504</v>
          </cell>
          <cell r="G11">
            <v>0</v>
          </cell>
        </row>
        <row r="12">
          <cell r="B12" t="str">
            <v>Arena, cemento, estuco, pintura para efectuar resanes.</v>
          </cell>
          <cell r="C12">
            <v>0</v>
          </cell>
          <cell r="D12">
            <v>25744.926666666663</v>
          </cell>
          <cell r="E12">
            <v>4891.5360666666656</v>
          </cell>
          <cell r="F12">
            <v>30636.462733333326</v>
          </cell>
          <cell r="G12">
            <v>0</v>
          </cell>
        </row>
        <row r="13">
          <cell r="B13" t="str">
            <v>Actualización de planos</v>
          </cell>
          <cell r="C13" t="str">
            <v>Un</v>
          </cell>
          <cell r="D13">
            <v>55167.7</v>
          </cell>
          <cell r="E13">
            <v>10481.862999999999</v>
          </cell>
          <cell r="F13">
            <v>65649.562999999995</v>
          </cell>
          <cell r="G13">
            <v>0</v>
          </cell>
        </row>
        <row r="14">
          <cell r="B14" t="str">
            <v>Anillos de marcación y cintillas impresora térmica.</v>
          </cell>
          <cell r="C14">
            <v>0</v>
          </cell>
          <cell r="D14">
            <v>2758.3849999999998</v>
          </cell>
          <cell r="E14">
            <v>524.09314999999992</v>
          </cell>
          <cell r="F14">
            <v>3282.4781499999999</v>
          </cell>
          <cell r="G14">
            <v>0</v>
          </cell>
        </row>
        <row r="15">
          <cell r="B15" t="str">
            <v>Marcación anillos y  cinta adhesiva</v>
          </cell>
          <cell r="C15">
            <v>0</v>
          </cell>
          <cell r="D15">
            <v>1324.0247999999999</v>
          </cell>
          <cell r="E15">
            <v>251.56471199999999</v>
          </cell>
          <cell r="F15">
            <v>1575.589512</v>
          </cell>
          <cell r="G15">
            <v>0</v>
          </cell>
        </row>
        <row r="16">
          <cell r="B16" t="str">
            <v xml:space="preserve">Marcaciones con cinta color naranja </v>
          </cell>
          <cell r="C16">
            <v>0</v>
          </cell>
          <cell r="D16">
            <v>110.33539999999999</v>
          </cell>
          <cell r="E16">
            <v>20.963725999999998</v>
          </cell>
          <cell r="F16">
            <v>131.299126</v>
          </cell>
          <cell r="G16">
            <v>0</v>
          </cell>
        </row>
        <row r="17">
          <cell r="B17" t="str">
            <v>Marcaciones en plaquetas PVC de los cables de la acometida</v>
          </cell>
          <cell r="C17">
            <v>0</v>
          </cell>
          <cell r="D17">
            <v>5516.7699999999995</v>
          </cell>
          <cell r="E17">
            <v>1048.1862999999998</v>
          </cell>
          <cell r="F17">
            <v>6564.9562999999998</v>
          </cell>
          <cell r="G17">
            <v>0</v>
          </cell>
        </row>
        <row r="18">
          <cell r="B18" t="str">
            <v>Marcaciones generales en placas PVC, cinta adhesiva con impresora térmica y anillos de marcación.</v>
          </cell>
          <cell r="C18">
            <v>0</v>
          </cell>
          <cell r="D18">
            <v>88268.319999999992</v>
          </cell>
          <cell r="E18">
            <v>16770.980799999998</v>
          </cell>
          <cell r="F18">
            <v>105039.3008</v>
          </cell>
          <cell r="G18">
            <v>0</v>
          </cell>
        </row>
        <row r="19">
          <cell r="B19" t="str">
            <v>Marcación tableros con placa en acrílico.</v>
          </cell>
          <cell r="C19" t="str">
            <v>UN</v>
          </cell>
          <cell r="D19">
            <v>13240.248</v>
          </cell>
          <cell r="E19">
            <v>2515.6471200000001</v>
          </cell>
          <cell r="F19">
            <v>15755.895119999999</v>
          </cell>
          <cell r="G19">
            <v>0.1</v>
          </cell>
        </row>
        <row r="20">
          <cell r="B20" t="str">
            <v>Obra civil instalación tablero 12 circuitos.</v>
          </cell>
          <cell r="C20">
            <v>0</v>
          </cell>
          <cell r="D20">
            <v>22067.079999999998</v>
          </cell>
          <cell r="E20">
            <v>4192.7451999999994</v>
          </cell>
          <cell r="F20">
            <v>26259.825199999999</v>
          </cell>
          <cell r="G20">
            <v>0</v>
          </cell>
        </row>
        <row r="21">
          <cell r="B21" t="str">
            <v>Obra civil instalación tablero 36 circuitos.</v>
          </cell>
          <cell r="C21">
            <v>0</v>
          </cell>
          <cell r="D21">
            <v>22067.079999999998</v>
          </cell>
          <cell r="E21">
            <v>4192.7451999999994</v>
          </cell>
          <cell r="F21">
            <v>26259.825199999999</v>
          </cell>
          <cell r="G21">
            <v>0.05</v>
          </cell>
        </row>
        <row r="22">
          <cell r="B22" t="str">
            <v>Brecha, llenos, baldosa y acabados.</v>
          </cell>
          <cell r="C22">
            <v>0</v>
          </cell>
          <cell r="D22">
            <v>66201.239999999991</v>
          </cell>
          <cell r="E22">
            <v>12578.235599999998</v>
          </cell>
          <cell r="F22">
            <v>78779.475599999991</v>
          </cell>
          <cell r="G22">
            <v>0</v>
          </cell>
        </row>
        <row r="23">
          <cell r="B23">
            <v>0</v>
          </cell>
          <cell r="C23">
            <v>0</v>
          </cell>
          <cell r="D23">
            <v>0</v>
          </cell>
          <cell r="E23">
            <v>0</v>
          </cell>
          <cell r="F23">
            <v>0</v>
          </cell>
          <cell r="G23">
            <v>0</v>
          </cell>
        </row>
        <row r="24">
          <cell r="B24" t="str">
            <v>BANDEJAS, SOPORTES Y CANALETAS</v>
          </cell>
          <cell r="C24">
            <v>0</v>
          </cell>
          <cell r="D24">
            <v>0</v>
          </cell>
          <cell r="E24">
            <v>0</v>
          </cell>
          <cell r="F24">
            <v>0</v>
          </cell>
          <cell r="G24">
            <v>0</v>
          </cell>
        </row>
        <row r="25">
          <cell r="B25" t="str">
            <v>BANDEJA PORTACABLE SEMIPESADA 10 x 8 x 2.4m GALVANIZADA</v>
          </cell>
          <cell r="C25" t="str">
            <v>ML</v>
          </cell>
          <cell r="D25">
            <v>80168.769069046102</v>
          </cell>
          <cell r="E25">
            <v>15232.066123118759</v>
          </cell>
          <cell r="F25">
            <v>95400.835192164857</v>
          </cell>
          <cell r="G25">
            <v>8.5380000000000003</v>
          </cell>
        </row>
        <row r="26">
          <cell r="B26" t="str">
            <v>BANDEJA PORTACABLE SEMIPESADA 20 x 8 x 2.4m GALVANIZADA</v>
          </cell>
          <cell r="C26" t="str">
            <v>ML</v>
          </cell>
          <cell r="D26">
            <v>87195.172781216577</v>
          </cell>
          <cell r="E26">
            <v>16567.08282843115</v>
          </cell>
          <cell r="F26">
            <v>103762.25560964772</v>
          </cell>
          <cell r="G26">
            <v>9.7629999999999999</v>
          </cell>
        </row>
        <row r="27">
          <cell r="B27" t="str">
            <v>BANDEJA PORTACABLE SEMIPESADA 30 x 8 x 2.4m GALVANIZADA</v>
          </cell>
          <cell r="C27" t="str">
            <v>ML</v>
          </cell>
          <cell r="D27">
            <v>95483.116689331582</v>
          </cell>
          <cell r="E27">
            <v>18141.792170973</v>
          </cell>
          <cell r="F27">
            <v>113624.90886030458</v>
          </cell>
          <cell r="G27">
            <v>10.988</v>
          </cell>
        </row>
        <row r="28">
          <cell r="B28" t="str">
            <v>BANDEJA PORTACABLE SEMIPESADA 40 x 8 x 2.4m GALVANIZADA</v>
          </cell>
          <cell r="C28" t="str">
            <v>ML</v>
          </cell>
          <cell r="D28">
            <v>104059.47963852681</v>
          </cell>
          <cell r="E28">
            <v>19771.301131320095</v>
          </cell>
          <cell r="F28">
            <v>123830.78076984691</v>
          </cell>
          <cell r="G28">
            <v>12.212999999999999</v>
          </cell>
        </row>
        <row r="29">
          <cell r="B29" t="str">
            <v>BANDEJA PORTACABLE SEMIPESADA 50 x 8 x 2.4m GALVANIZADA</v>
          </cell>
          <cell r="C29" t="str">
            <v>ML</v>
          </cell>
          <cell r="D29">
            <v>112191.48967483826</v>
          </cell>
          <cell r="E29">
            <v>21316.383038219268</v>
          </cell>
          <cell r="F29">
            <v>133507.87271305753</v>
          </cell>
          <cell r="G29">
            <v>13.438000000000001</v>
          </cell>
        </row>
        <row r="30">
          <cell r="B30" t="str">
            <v>BANDEJA PORTACABLE SEMIPESADA 60 x 8 x 2.4m GALVANIZADA</v>
          </cell>
          <cell r="C30" t="str">
            <v>ML</v>
          </cell>
          <cell r="D30">
            <v>120237.9119469267</v>
          </cell>
          <cell r="E30">
            <v>22845.203269916074</v>
          </cell>
          <cell r="F30">
            <v>143083.11521684277</v>
          </cell>
          <cell r="G30">
            <v>14.663</v>
          </cell>
        </row>
        <row r="31">
          <cell r="B31" t="str">
            <v>CRUZ BANDEJA SEMIPESADA 10 x 8 GALVANIZADA</v>
          </cell>
          <cell r="C31" t="str">
            <v>UN</v>
          </cell>
          <cell r="D31">
            <v>68862.97714572557</v>
          </cell>
          <cell r="E31">
            <v>13083.965657687859</v>
          </cell>
          <cell r="F31">
            <v>81946.942803413433</v>
          </cell>
          <cell r="G31">
            <v>3.2250000000000001</v>
          </cell>
        </row>
        <row r="32">
          <cell r="B32" t="str">
            <v>CRUZ BANDEJA SEMIPESADA 20 x 8 GALVANIZADA</v>
          </cell>
          <cell r="C32" t="str">
            <v>UN</v>
          </cell>
          <cell r="D32">
            <v>73270.160785646949</v>
          </cell>
          <cell r="E32">
            <v>13921.33054927292</v>
          </cell>
          <cell r="F32">
            <v>87191.491334919876</v>
          </cell>
          <cell r="G32">
            <v>3.6339999999999999</v>
          </cell>
        </row>
        <row r="33">
          <cell r="B33" t="str">
            <v>CRUZ BANDEJA SEMIPESADA 30 x 8 GALVANIZADA</v>
          </cell>
          <cell r="C33" t="str">
            <v>UN</v>
          </cell>
          <cell r="D33">
            <v>79915.523081756124</v>
          </cell>
          <cell r="E33">
            <v>15183.949385533664</v>
          </cell>
          <cell r="F33">
            <v>95099.472467289786</v>
          </cell>
          <cell r="G33">
            <v>4.1950000000000003</v>
          </cell>
        </row>
        <row r="34">
          <cell r="B34" t="str">
            <v>CRUZ BANDEJA SEMIPESADA 40 x 8 GALVANIZADA</v>
          </cell>
          <cell r="C34" t="str">
            <v>UN</v>
          </cell>
          <cell r="D34">
            <v>88256.226570556537</v>
          </cell>
          <cell r="E34">
            <v>16768.683048405743</v>
          </cell>
          <cell r="F34">
            <v>105024.90961896228</v>
          </cell>
          <cell r="G34">
            <v>4.859</v>
          </cell>
        </row>
        <row r="35">
          <cell r="B35" t="str">
            <v>CRUZ BANDEJA SEMIPESADA 50 x 8 GALVANIZADA</v>
          </cell>
          <cell r="C35" t="str">
            <v>UN</v>
          </cell>
          <cell r="D35">
            <v>95390.494314350522</v>
          </cell>
          <cell r="E35">
            <v>18124.1939197266</v>
          </cell>
          <cell r="F35">
            <v>113514.68823407713</v>
          </cell>
          <cell r="G35">
            <v>5.3289999999999997</v>
          </cell>
        </row>
        <row r="36">
          <cell r="B36" t="str">
            <v>CRUZ BANDEJA SEMIPESADA 60 x 8 GALVANIZADA</v>
          </cell>
          <cell r="C36" t="str">
            <v>UN</v>
          </cell>
          <cell r="D36">
            <v>104265.8282207631</v>
          </cell>
          <cell r="E36">
            <v>19810.50736194499</v>
          </cell>
          <cell r="F36">
            <v>124076.3355827081</v>
          </cell>
          <cell r="G36">
            <v>6.1859999999999999</v>
          </cell>
        </row>
        <row r="37">
          <cell r="B37" t="str">
            <v>CURVA HORIZONTAL BANDEJA SEMIPESADA 10 x 8 GALVANIZADA ANG. 90°</v>
          </cell>
          <cell r="C37" t="str">
            <v>UN</v>
          </cell>
          <cell r="D37">
            <v>37357.300430650444</v>
          </cell>
          <cell r="E37">
            <v>7097.8870818235846</v>
          </cell>
          <cell r="F37">
            <v>44455.187512474033</v>
          </cell>
          <cell r="G37">
            <v>2.339</v>
          </cell>
        </row>
        <row r="38">
          <cell r="B38" t="str">
            <v>CURVA HORIZONTAL BANDEJA SEMIPESADA 20 x 8 GALVANIZADA ANG. 90°</v>
          </cell>
          <cell r="C38" t="str">
            <v>UN</v>
          </cell>
          <cell r="D38">
            <v>42458.565665366579</v>
          </cell>
          <cell r="E38">
            <v>8067.1274764196505</v>
          </cell>
          <cell r="F38">
            <v>50525.693141786229</v>
          </cell>
          <cell r="G38">
            <v>2.8119999999999998</v>
          </cell>
        </row>
        <row r="39">
          <cell r="B39" t="str">
            <v>CURVA HORIZONTAL BANDEJA SEMIPESADA 30 x 8 GALVANIZADA ANG. 90°</v>
          </cell>
          <cell r="C39" t="str">
            <v>UN</v>
          </cell>
          <cell r="D39">
            <v>47739.213474413111</v>
          </cell>
          <cell r="E39">
            <v>9070.4505601384917</v>
          </cell>
          <cell r="F39">
            <v>56809.664034551606</v>
          </cell>
          <cell r="G39">
            <v>3.2850000000000001</v>
          </cell>
        </row>
        <row r="40">
          <cell r="B40" t="str">
            <v>CURVA HORIZONTAL BANDEJA SEMIPESADA 40 x 8 GALVANIZADA ANG. 90°</v>
          </cell>
          <cell r="C40" t="str">
            <v>UN</v>
          </cell>
          <cell r="D40">
            <v>53797.1857722247</v>
          </cell>
          <cell r="E40">
            <v>10221.465296722694</v>
          </cell>
          <cell r="F40">
            <v>64018.651068947394</v>
          </cell>
          <cell r="G40">
            <v>3.9630000000000001</v>
          </cell>
        </row>
        <row r="41">
          <cell r="B41" t="str">
            <v>CURVA HORIZONTAL BANDEJA SEMIPESADA 50 x 8 GALVANIZADA ANG. 90°</v>
          </cell>
          <cell r="C41" t="str">
            <v>UN</v>
          </cell>
          <cell r="D41">
            <v>62054.646367054789</v>
          </cell>
          <cell r="E41">
            <v>11790.382809740409</v>
          </cell>
          <cell r="F41">
            <v>73845.0291767952</v>
          </cell>
          <cell r="G41">
            <v>4.7430000000000003</v>
          </cell>
        </row>
        <row r="42">
          <cell r="B42" t="str">
            <v>CURVA HORIZONTAL BANDEJA SEMIPESADA 60 x 8 GALVANIZADA ANG. 90°</v>
          </cell>
          <cell r="C42" t="str">
            <v>UN</v>
          </cell>
          <cell r="D42">
            <v>71958.205879269706</v>
          </cell>
          <cell r="E42">
            <v>13672.059117061244</v>
          </cell>
          <cell r="F42">
            <v>85630.264996330952</v>
          </cell>
          <cell r="G42">
            <v>5.3179999999999996</v>
          </cell>
        </row>
        <row r="43">
          <cell r="B43" t="str">
            <v>CURVA VERTICAL INT o EXT BANDEJA SEMIPESADA 10 X 8 A 90° GALV</v>
          </cell>
          <cell r="C43" t="str">
            <v>UN</v>
          </cell>
          <cell r="D43">
            <v>37023.15641964283</v>
          </cell>
          <cell r="E43">
            <v>7034.3997197321378</v>
          </cell>
          <cell r="F43">
            <v>44057.556139374967</v>
          </cell>
          <cell r="G43">
            <v>2.19</v>
          </cell>
        </row>
        <row r="44">
          <cell r="B44" t="str">
            <v>CURVA VERTICAL INT o EXT BANDEJA SEMIPESADA 20 X 8 A 90° GALV</v>
          </cell>
          <cell r="C44" t="str">
            <v>UN</v>
          </cell>
          <cell r="D44">
            <v>39110.090944532451</v>
          </cell>
          <cell r="E44">
            <v>7430.9172794611659</v>
          </cell>
          <cell r="F44">
            <v>46541.008223993616</v>
          </cell>
          <cell r="G44">
            <v>2.3940000000000001</v>
          </cell>
        </row>
        <row r="45">
          <cell r="B45" t="str">
            <v>CURVA VERTICAL INT o EXT BANDEJA SEMIPESADA 30 X 8 A 90° GALV</v>
          </cell>
          <cell r="C45" t="str">
            <v>UN</v>
          </cell>
          <cell r="D45">
            <v>41637.861076926834</v>
          </cell>
          <cell r="E45">
            <v>7911.193604616099</v>
          </cell>
          <cell r="F45">
            <v>49549.054681542933</v>
          </cell>
          <cell r="G45">
            <v>2.5979999999999999</v>
          </cell>
        </row>
        <row r="46">
          <cell r="B46" t="str">
            <v>CURVA VERTICAL INT o EXT BANDEJA SEMIPESADA 40 X 8 A 90° GALV</v>
          </cell>
          <cell r="C46" t="str">
            <v>UN</v>
          </cell>
          <cell r="D46">
            <v>44055.422307445035</v>
          </cell>
          <cell r="E46">
            <v>8370.5302384145562</v>
          </cell>
          <cell r="F46">
            <v>52425.952545859589</v>
          </cell>
          <cell r="G46">
            <v>2.802</v>
          </cell>
        </row>
        <row r="47">
          <cell r="B47" t="str">
            <v>CURVA VERTICAL INT o EXT BANDEJA SEMIPESADA 50 X 8 A 90° GALV</v>
          </cell>
          <cell r="C47" t="str">
            <v>UN</v>
          </cell>
          <cell r="D47">
            <v>46679.332120199506</v>
          </cell>
          <cell r="E47">
            <v>8869.0731028379068</v>
          </cell>
          <cell r="F47">
            <v>55548.405223037415</v>
          </cell>
          <cell r="G47">
            <v>3.0059999999999998</v>
          </cell>
        </row>
        <row r="48">
          <cell r="B48" t="str">
            <v>CURVA VERTICAL INT o EXT BANDEJA SEMIPESADA 60 X 8 A 90° GALV</v>
          </cell>
          <cell r="C48" t="str">
            <v>UN</v>
          </cell>
          <cell r="D48">
            <v>49046.478640284971</v>
          </cell>
          <cell r="E48">
            <v>9318.8309416541451</v>
          </cell>
          <cell r="F48">
            <v>58365.309581939116</v>
          </cell>
          <cell r="G48">
            <v>3.2109999999999999</v>
          </cell>
        </row>
        <row r="49">
          <cell r="B49" t="str">
            <v>REDUCCION SIMETRICA, DER. o IZQ. BANDEJA SEMI 20 A 10 x 8 CM GALV</v>
          </cell>
          <cell r="C49" t="str">
            <v>UN</v>
          </cell>
          <cell r="D49">
            <v>29663.781131591084</v>
          </cell>
          <cell r="E49">
            <v>5636.1184150023064</v>
          </cell>
          <cell r="F49">
            <v>35299.899546593391</v>
          </cell>
          <cell r="G49">
            <v>1.621</v>
          </cell>
        </row>
        <row r="50">
          <cell r="B50" t="str">
            <v>REDUCCION SIMETRICA, DER. o IZQ. BANDEJA SEMI 30 A 10 x 8 CM GALV</v>
          </cell>
          <cell r="C50" t="str">
            <v>UN</v>
          </cell>
          <cell r="D50">
            <v>30832.69895255454</v>
          </cell>
          <cell r="E50">
            <v>5858.2128009853623</v>
          </cell>
          <cell r="F50">
            <v>36690.911753539898</v>
          </cell>
          <cell r="G50">
            <v>1.742</v>
          </cell>
        </row>
        <row r="51">
          <cell r="B51" t="str">
            <v>REDUCCION SIMETRICA, DER. o IZQ. BANDEJA SEMI 30 A 20 x 8 CM GALV</v>
          </cell>
          <cell r="C51" t="str">
            <v>UN</v>
          </cell>
          <cell r="D51">
            <v>31237.189071142697</v>
          </cell>
          <cell r="E51">
            <v>5935.0659235171124</v>
          </cell>
          <cell r="F51">
            <v>37172.254994659808</v>
          </cell>
          <cell r="G51">
            <v>1.772</v>
          </cell>
        </row>
        <row r="52">
          <cell r="B52" t="str">
            <v>REDUCCION SIMETRICA, DER. o IZQ. BANDEJA SEMI 40 A 20 x 8 CM GALV</v>
          </cell>
          <cell r="C52" t="str">
            <v>UN</v>
          </cell>
          <cell r="D52">
            <v>32239.621104165515</v>
          </cell>
          <cell r="E52">
            <v>6125.5280097914483</v>
          </cell>
          <cell r="F52">
            <v>38365.149113956963</v>
          </cell>
          <cell r="G52">
            <v>1.895</v>
          </cell>
        </row>
        <row r="53">
          <cell r="B53" t="str">
            <v>REDUCCION SIMETRICA, DER. o IZQ. BANDEJA SEMI 40 A 30 x 8 CM GALV</v>
          </cell>
          <cell r="C53" t="str">
            <v>UN</v>
          </cell>
          <cell r="D53">
            <v>32380.313319326619</v>
          </cell>
          <cell r="E53">
            <v>6152.2595306720577</v>
          </cell>
          <cell r="F53">
            <v>38532.572849998673</v>
          </cell>
          <cell r="G53">
            <v>1.9259999999999999</v>
          </cell>
        </row>
        <row r="54">
          <cell r="B54" t="str">
            <v>REDUCCION SIMETRICA, DER. o IZQ. BANDEJA SEMI 50 A 20 x 8 CM GALV</v>
          </cell>
          <cell r="C54" t="str">
            <v>UN</v>
          </cell>
          <cell r="D54">
            <v>32740.250903113752</v>
          </cell>
          <cell r="E54">
            <v>6220.6476715916133</v>
          </cell>
          <cell r="F54">
            <v>38960.898574705367</v>
          </cell>
          <cell r="G54">
            <v>2.0449999999999999</v>
          </cell>
        </row>
        <row r="55">
          <cell r="B55" t="str">
            <v>REDUCCION SIMETRICA, DER. o IZQ. BANDEJA SEMI 50 A 30 x 8 CM GALV</v>
          </cell>
          <cell r="C55" t="str">
            <v>UN</v>
          </cell>
          <cell r="D55">
            <v>34051.033374364648</v>
          </cell>
          <cell r="E55">
            <v>6469.6963411292836</v>
          </cell>
          <cell r="F55">
            <v>40520.72971549393</v>
          </cell>
          <cell r="G55">
            <v>2.048</v>
          </cell>
        </row>
        <row r="56">
          <cell r="B56" t="str">
            <v>REDUCCION SIMETRICA, DER. o IZQ. BANDEJA SEMI 50 A 40 x 8 CM GALV</v>
          </cell>
          <cell r="C56" t="str">
            <v>UN</v>
          </cell>
          <cell r="D56">
            <v>34432.074790425955</v>
          </cell>
          <cell r="E56">
            <v>6542.0942101809314</v>
          </cell>
          <cell r="F56">
            <v>40974.169000606889</v>
          </cell>
          <cell r="G56">
            <v>2.0790000000000002</v>
          </cell>
        </row>
        <row r="57">
          <cell r="B57" t="str">
            <v>REDUCCION SIMETRICA, DER. o IZQ. BANDEJA SEMI 60 A 20 x 8 CM GALV</v>
          </cell>
          <cell r="C57" t="str">
            <v>UN</v>
          </cell>
          <cell r="D57">
            <v>35486.093969007845</v>
          </cell>
          <cell r="E57">
            <v>6742.3578541114903</v>
          </cell>
          <cell r="F57">
            <v>42228.451823119336</v>
          </cell>
          <cell r="G57">
            <v>2.21</v>
          </cell>
        </row>
        <row r="58">
          <cell r="B58" t="str">
            <v>REDUCCION SIMETRICA, DER. o IZQ. BANDEJA SEMI 60 A 30 x 8 CM GALV</v>
          </cell>
          <cell r="C58" t="str">
            <v>UN</v>
          </cell>
          <cell r="D58">
            <v>35659.614367706534</v>
          </cell>
          <cell r="E58">
            <v>6775.3267298642413</v>
          </cell>
          <cell r="F58">
            <v>42434.941097570772</v>
          </cell>
          <cell r="G58">
            <v>2.198</v>
          </cell>
        </row>
        <row r="59">
          <cell r="B59" t="str">
            <v>REDUCCION SIMETRICA, DER. o IZQ. BANDEJA SEMI 60 A 40 x 8 CM GALV</v>
          </cell>
          <cell r="C59" t="str">
            <v>UN</v>
          </cell>
          <cell r="D59">
            <v>35788.582231604203</v>
          </cell>
          <cell r="E59">
            <v>6799.8306240047987</v>
          </cell>
          <cell r="F59">
            <v>42588.412855609</v>
          </cell>
          <cell r="G59">
            <v>2.2010000000000001</v>
          </cell>
        </row>
        <row r="60">
          <cell r="B60" t="str">
            <v>REDUCCION SIMETRICA, DER. o IZQ. BANDEJA SEMI 60 A 50 x 8 CM GALV</v>
          </cell>
          <cell r="C60" t="str">
            <v>UN</v>
          </cell>
          <cell r="D60">
            <v>36248.176801130452</v>
          </cell>
          <cell r="E60">
            <v>6887.1535922147859</v>
          </cell>
          <cell r="F60">
            <v>43135.330393345241</v>
          </cell>
          <cell r="G60">
            <v>2.2320000000000002</v>
          </cell>
        </row>
        <row r="61">
          <cell r="B61" t="str">
            <v>DUCTO CERRADO 8X30cm CON DIVISIÓN CENTRAL.</v>
          </cell>
          <cell r="C61" t="str">
            <v>ML</v>
          </cell>
          <cell r="D61">
            <v>31272.476562068965</v>
          </cell>
          <cell r="E61">
            <v>5941.7705467931037</v>
          </cell>
          <cell r="F61">
            <v>37214.247108862066</v>
          </cell>
          <cell r="G61">
            <v>6</v>
          </cell>
        </row>
        <row r="62">
          <cell r="B62" t="str">
            <v>BANDEJA CF54X100mm L 1m EZ  CM000071</v>
          </cell>
          <cell r="C62" t="str">
            <v>ML</v>
          </cell>
          <cell r="D62">
            <v>23905.68627758621</v>
          </cell>
          <cell r="E62">
            <v>4542.0803927413799</v>
          </cell>
          <cell r="F62">
            <v>28447.76667032759</v>
          </cell>
          <cell r="G62">
            <v>0.8</v>
          </cell>
        </row>
        <row r="63">
          <cell r="B63" t="str">
            <v>BANDEJA CF54X100mm L 1m GC  CM000073</v>
          </cell>
          <cell r="C63" t="str">
            <v>ML</v>
          </cell>
          <cell r="D63">
            <v>36325.076948275862</v>
          </cell>
          <cell r="E63">
            <v>6901.7646201724137</v>
          </cell>
          <cell r="F63">
            <v>43226.841568448275</v>
          </cell>
          <cell r="G63">
            <v>0.8</v>
          </cell>
        </row>
        <row r="64">
          <cell r="B64" t="str">
            <v>BANDEJA CF54X150mm L 1m EZ  CM000081</v>
          </cell>
          <cell r="C64" t="str">
            <v>ML</v>
          </cell>
          <cell r="D64">
            <v>25555.010274137931</v>
          </cell>
          <cell r="E64">
            <v>4855.4519520862068</v>
          </cell>
          <cell r="F64">
            <v>30410.462226224139</v>
          </cell>
          <cell r="G64">
            <v>1.1000000000000001</v>
          </cell>
        </row>
        <row r="65">
          <cell r="B65" t="str">
            <v>BANDEJA CF54X150mm L 1m EZ  CM000081</v>
          </cell>
          <cell r="C65" t="str">
            <v>ML</v>
          </cell>
          <cell r="D65">
            <v>27105.412877586208</v>
          </cell>
          <cell r="E65">
            <v>5150.0284467413794</v>
          </cell>
          <cell r="F65">
            <v>32255.441324327589</v>
          </cell>
          <cell r="G65">
            <v>1.1000000000000001</v>
          </cell>
        </row>
        <row r="66">
          <cell r="B66" t="str">
            <v>BANDEJA CF54X150mm L 1m GC  CM000083</v>
          </cell>
          <cell r="C66" t="str">
            <v>ML</v>
          </cell>
          <cell r="D66">
            <v>38493.738258620666</v>
          </cell>
          <cell r="E66">
            <v>7313.8102691379263</v>
          </cell>
          <cell r="F66">
            <v>45807.54852775859</v>
          </cell>
          <cell r="G66">
            <v>1.1000000000000001</v>
          </cell>
        </row>
        <row r="67">
          <cell r="B67" t="str">
            <v>BANDEJA CF54X200mm L 1m EZ  CM000091</v>
          </cell>
          <cell r="C67" t="str">
            <v>ML</v>
          </cell>
          <cell r="D67">
            <v>36017.887975999998</v>
          </cell>
          <cell r="E67">
            <v>6843.3987154400002</v>
          </cell>
          <cell r="F67">
            <v>42861.28669144</v>
          </cell>
          <cell r="G67">
            <v>1.4</v>
          </cell>
        </row>
        <row r="68">
          <cell r="B68" t="str">
            <v>BANDEJA CF54X200mm L 1m GC  CM000093</v>
          </cell>
          <cell r="C68" t="str">
            <v>ML</v>
          </cell>
          <cell r="D68">
            <v>0</v>
          </cell>
          <cell r="E68">
            <v>0</v>
          </cell>
          <cell r="F68">
            <v>0</v>
          </cell>
          <cell r="G68">
            <v>0</v>
          </cell>
        </row>
        <row r="69">
          <cell r="B69" t="str">
            <v>BANDEJA CF54X300mm L 1m EZ  CM000101</v>
          </cell>
          <cell r="C69" t="str">
            <v>ML</v>
          </cell>
          <cell r="D69">
            <v>51594.164674137937</v>
          </cell>
          <cell r="E69">
            <v>9802.8912880862081</v>
          </cell>
          <cell r="F69">
            <v>61397.055962224142</v>
          </cell>
          <cell r="G69">
            <v>2.2999999999999998</v>
          </cell>
        </row>
        <row r="70">
          <cell r="B70" t="str">
            <v>BANDEJA CF54X300mm L 1m GC  CM000103</v>
          </cell>
          <cell r="C70" t="str">
            <v>ML</v>
          </cell>
          <cell r="D70">
            <v>44172.206689655184</v>
          </cell>
          <cell r="E70">
            <v>8392.7192710344843</v>
          </cell>
          <cell r="F70">
            <v>52564.925960689667</v>
          </cell>
          <cell r="G70">
            <v>2.2999999999999998</v>
          </cell>
        </row>
        <row r="71">
          <cell r="B71" t="str">
            <v>BANDEJA CF54X400mm L 1m EZ  CM000201</v>
          </cell>
          <cell r="C71" t="str">
            <v>ML</v>
          </cell>
          <cell r="D71">
            <v>52535.097355999998</v>
          </cell>
          <cell r="E71">
            <v>9981.6684976399993</v>
          </cell>
          <cell r="F71">
            <v>62516.765853639998</v>
          </cell>
          <cell r="G71">
            <v>3.1</v>
          </cell>
        </row>
        <row r="72">
          <cell r="B72" t="str">
            <v>BANDEJA CF54X400mm L 1m GC  CM000203</v>
          </cell>
          <cell r="C72" t="str">
            <v>ML</v>
          </cell>
          <cell r="D72">
            <v>61435.892120689656</v>
          </cell>
          <cell r="E72">
            <v>11672.819502931035</v>
          </cell>
          <cell r="F72">
            <v>73108.711623620693</v>
          </cell>
          <cell r="G72">
            <v>3.1</v>
          </cell>
        </row>
        <row r="73">
          <cell r="B73" t="str">
            <v>BANDEJA CF54X500mm L 1m EZ  CM000301</v>
          </cell>
          <cell r="C73" t="str">
            <v>ML</v>
          </cell>
          <cell r="D73">
            <v>49460.696551724148</v>
          </cell>
          <cell r="E73">
            <v>9397.5323448275885</v>
          </cell>
          <cell r="F73">
            <v>58858.228896551736</v>
          </cell>
          <cell r="G73">
            <v>0.5</v>
          </cell>
        </row>
        <row r="74">
          <cell r="B74" t="str">
            <v>BANDEJA CF54X600mm L 1m EZ  CM000401</v>
          </cell>
          <cell r="C74" t="str">
            <v>ML</v>
          </cell>
          <cell r="D74">
            <v>55643.283620689661</v>
          </cell>
          <cell r="E74">
            <v>10572.223887931035</v>
          </cell>
          <cell r="F74">
            <v>66215.507508620693</v>
          </cell>
          <cell r="G74">
            <v>4</v>
          </cell>
        </row>
        <row r="75">
          <cell r="B75" t="str">
            <v>TAPA P/BANDEJA TBPG10C20   SUPERIOR</v>
          </cell>
          <cell r="C75">
            <v>0</v>
          </cell>
          <cell r="D75">
            <v>29284.808110250004</v>
          </cell>
          <cell r="E75">
            <v>5564.113540947501</v>
          </cell>
          <cell r="F75">
            <v>34848.921651197503</v>
          </cell>
          <cell r="G75">
            <v>0</v>
          </cell>
        </row>
        <row r="76">
          <cell r="B76" t="str">
            <v>TAPA P/BANDEJA TBPG10C20I  INFERIOR</v>
          </cell>
          <cell r="C76">
            <v>0</v>
          </cell>
          <cell r="D76">
            <v>29284.808110250004</v>
          </cell>
          <cell r="E76">
            <v>5564.113540947501</v>
          </cell>
          <cell r="F76">
            <v>34848.921651197503</v>
          </cell>
          <cell r="G76">
            <v>0</v>
          </cell>
        </row>
        <row r="77">
          <cell r="B77" t="str">
            <v>TAPA P/BANDEJA TBPG20C20   SUPERIOR</v>
          </cell>
          <cell r="C77">
            <v>0</v>
          </cell>
          <cell r="D77">
            <v>45608.930540250018</v>
          </cell>
          <cell r="E77">
            <v>8665.6968026475042</v>
          </cell>
          <cell r="F77">
            <v>54274.627342897526</v>
          </cell>
          <cell r="G77">
            <v>0</v>
          </cell>
        </row>
        <row r="78">
          <cell r="B78" t="str">
            <v>TAPA P/BANDEJA TBPG20C20I  INFERIOR</v>
          </cell>
          <cell r="C78">
            <v>0</v>
          </cell>
          <cell r="D78">
            <v>45608.930540250018</v>
          </cell>
          <cell r="E78">
            <v>8665.6968026475042</v>
          </cell>
          <cell r="F78">
            <v>54274.627342897526</v>
          </cell>
          <cell r="G78">
            <v>0</v>
          </cell>
        </row>
        <row r="79">
          <cell r="B79" t="str">
            <v>TAPA P/BANDEJA TBPG30C20   SUPERIOR</v>
          </cell>
          <cell r="C79">
            <v>0</v>
          </cell>
          <cell r="D79">
            <v>65750.10613325001</v>
          </cell>
          <cell r="E79">
            <v>12492.520165317503</v>
          </cell>
          <cell r="F79">
            <v>78242.626298567513</v>
          </cell>
          <cell r="G79">
            <v>0</v>
          </cell>
        </row>
        <row r="80">
          <cell r="B80" t="str">
            <v>TAPA P/BANDEJA TBPG30C20I  INFERIOR</v>
          </cell>
          <cell r="C80">
            <v>0</v>
          </cell>
          <cell r="D80">
            <v>65750.10613325001</v>
          </cell>
          <cell r="E80">
            <v>12492.520165317503</v>
          </cell>
          <cell r="F80">
            <v>78242.626298567513</v>
          </cell>
          <cell r="G80">
            <v>0</v>
          </cell>
        </row>
        <row r="81">
          <cell r="B81" t="str">
            <v>TAPA P/BANDEJA TBPG40C20   SUPERIOR</v>
          </cell>
          <cell r="C81">
            <v>0</v>
          </cell>
          <cell r="D81">
            <v>85589.376488000038</v>
          </cell>
          <cell r="E81">
            <v>16261.981532720007</v>
          </cell>
          <cell r="F81">
            <v>101851.35802072004</v>
          </cell>
          <cell r="G81">
            <v>0</v>
          </cell>
        </row>
        <row r="82">
          <cell r="B82" t="str">
            <v>TAPA P/BANDEJA TBPG40C20I  INFERIOR</v>
          </cell>
          <cell r="C82">
            <v>0</v>
          </cell>
          <cell r="D82">
            <v>85589.376488000038</v>
          </cell>
          <cell r="E82">
            <v>16261.981532720007</v>
          </cell>
          <cell r="F82">
            <v>101851.35802072004</v>
          </cell>
          <cell r="G82">
            <v>0</v>
          </cell>
        </row>
        <row r="83">
          <cell r="B83" t="str">
            <v>TAPA P/BANDEJA TBPG60C20   SUPERIOR</v>
          </cell>
          <cell r="C83">
            <v>0</v>
          </cell>
          <cell r="D83">
            <v>113798.5523675</v>
          </cell>
          <cell r="E83">
            <v>21621.724949825002</v>
          </cell>
          <cell r="F83">
            <v>135420.277317325</v>
          </cell>
          <cell r="G83">
            <v>0</v>
          </cell>
        </row>
        <row r="84">
          <cell r="B84" t="str">
            <v>CANALETA 12x5CM x2.4m</v>
          </cell>
          <cell r="C84" t="str">
            <v>ML</v>
          </cell>
          <cell r="D84">
            <v>85011.523365517249</v>
          </cell>
          <cell r="E84">
            <v>16152.189439448277</v>
          </cell>
          <cell r="F84">
            <v>101163.71280496553</v>
          </cell>
          <cell r="G84">
            <v>8.5</v>
          </cell>
        </row>
        <row r="85">
          <cell r="B85" t="str">
            <v>CANALETA 11x5CM x2.4m tapa presión</v>
          </cell>
          <cell r="C85" t="str">
            <v>ML</v>
          </cell>
          <cell r="D85">
            <v>54941.512430000002</v>
          </cell>
          <cell r="E85">
            <v>10438.887361700001</v>
          </cell>
          <cell r="F85">
            <v>65380.399791700002</v>
          </cell>
          <cell r="G85">
            <v>9.5</v>
          </cell>
        </row>
        <row r="86">
          <cell r="B86" t="str">
            <v>CANALETA 16x5CM x2.4m</v>
          </cell>
          <cell r="C86" t="str">
            <v>ML</v>
          </cell>
          <cell r="D86">
            <v>110559.38086200001</v>
          </cell>
          <cell r="E86">
            <v>21006.282363780003</v>
          </cell>
          <cell r="F86">
            <v>131565.66322578001</v>
          </cell>
          <cell r="G86">
            <v>9.5</v>
          </cell>
        </row>
        <row r="87">
          <cell r="B87" t="str">
            <v>CANALETA 4x4CM</v>
          </cell>
          <cell r="C87">
            <v>0</v>
          </cell>
          <cell r="D87">
            <v>22067.079999999998</v>
          </cell>
          <cell r="E87">
            <v>4192.7451999999994</v>
          </cell>
          <cell r="F87">
            <v>26259.825199999999</v>
          </cell>
          <cell r="G87">
            <v>0</v>
          </cell>
        </row>
        <row r="88">
          <cell r="B88" t="str">
            <v>TROQUEL PARA CANALETA 12x5cm</v>
          </cell>
          <cell r="C88" t="str">
            <v>UN</v>
          </cell>
          <cell r="D88">
            <v>6563.0539655172415</v>
          </cell>
          <cell r="E88">
            <v>1246.980253448276</v>
          </cell>
          <cell r="F88">
            <v>7810.0342189655175</v>
          </cell>
          <cell r="G88">
            <v>0.15</v>
          </cell>
        </row>
        <row r="89">
          <cell r="B89" t="str">
            <v>SOPORTE MENSULA CSN 100mm GC  CM556103</v>
          </cell>
          <cell r="C89" t="str">
            <v>UN</v>
          </cell>
          <cell r="D89">
            <v>12341.394956896555</v>
          </cell>
          <cell r="E89">
            <v>2344.8650418103452</v>
          </cell>
          <cell r="F89">
            <v>14686.259998706901</v>
          </cell>
          <cell r="G89">
            <v>1.4</v>
          </cell>
        </row>
        <row r="90">
          <cell r="B90" t="str">
            <v>SOPORTE MENSULA CSN 100mm GS  CM556100</v>
          </cell>
          <cell r="C90" t="str">
            <v>UN</v>
          </cell>
          <cell r="D90">
            <v>7775.7921982758626</v>
          </cell>
          <cell r="E90">
            <v>1477.4005176724138</v>
          </cell>
          <cell r="F90">
            <v>9253.1927159482766</v>
          </cell>
          <cell r="G90">
            <v>1.4</v>
          </cell>
        </row>
        <row r="91">
          <cell r="B91" t="str">
            <v>SOPORTE MENSULA CSN 200mm GC  CM556123</v>
          </cell>
          <cell r="C91" t="str">
            <v>UN</v>
          </cell>
          <cell r="D91">
            <v>13696.808275862069</v>
          </cell>
          <cell r="E91">
            <v>2602.3935724137932</v>
          </cell>
          <cell r="F91">
            <v>16299.201848275863</v>
          </cell>
          <cell r="G91">
            <v>1.8</v>
          </cell>
        </row>
        <row r="92">
          <cell r="B92" t="str">
            <v>SOPORTE MENSULA CSN 200mm GS  CM556120</v>
          </cell>
          <cell r="C92" t="str">
            <v>UN</v>
          </cell>
          <cell r="D92">
            <v>9131.2055172413802</v>
          </cell>
          <cell r="E92">
            <v>1734.9290482758622</v>
          </cell>
          <cell r="F92">
            <v>10866.134565517243</v>
          </cell>
          <cell r="G92">
            <v>1.8</v>
          </cell>
        </row>
        <row r="93">
          <cell r="B93" t="str">
            <v>SOPORTE MENSULA CSN 300mm GC  CM556133</v>
          </cell>
          <cell r="C93" t="str">
            <v>UN</v>
          </cell>
          <cell r="D93">
            <v>16050.947198275864</v>
          </cell>
          <cell r="E93">
            <v>3049.679967672414</v>
          </cell>
          <cell r="F93">
            <v>19100.627165948277</v>
          </cell>
          <cell r="G93">
            <v>2.2000000000000002</v>
          </cell>
        </row>
        <row r="94">
          <cell r="B94" t="str">
            <v>SOPORTE MENSULA CSN 300mm GS  CM556130</v>
          </cell>
          <cell r="C94" t="str">
            <v>UN</v>
          </cell>
          <cell r="D94">
            <v>12912.095301724139</v>
          </cell>
          <cell r="E94">
            <v>2453.2981073275864</v>
          </cell>
          <cell r="F94">
            <v>15365.393409051725</v>
          </cell>
          <cell r="G94">
            <v>2.25</v>
          </cell>
        </row>
        <row r="95">
          <cell r="B95" t="str">
            <v>SOPORTE PIEAMIGO X40cm</v>
          </cell>
          <cell r="C95" t="str">
            <v>UN</v>
          </cell>
          <cell r="D95">
            <v>13732.001463793105</v>
          </cell>
          <cell r="E95">
            <v>2609.0802781206899</v>
          </cell>
          <cell r="F95">
            <v>16341.081741913795</v>
          </cell>
          <cell r="G95">
            <v>0.8</v>
          </cell>
        </row>
        <row r="96">
          <cell r="B96" t="str">
            <v>SOPORTE PELDAÑO 10cm</v>
          </cell>
          <cell r="C96" t="str">
            <v>UN</v>
          </cell>
          <cell r="D96">
            <v>2166.7589758620688</v>
          </cell>
          <cell r="E96">
            <v>411.68420541379311</v>
          </cell>
          <cell r="F96">
            <v>2578.4431812758621</v>
          </cell>
          <cell r="G96">
            <v>0.159</v>
          </cell>
        </row>
        <row r="97">
          <cell r="B97" t="str">
            <v>SOPORTE PELDAÑO 20cm</v>
          </cell>
          <cell r="C97" t="str">
            <v>UN</v>
          </cell>
          <cell r="D97">
            <v>3085.5865310344825</v>
          </cell>
          <cell r="E97">
            <v>586.26144089655168</v>
          </cell>
          <cell r="F97">
            <v>3671.8479719310344</v>
          </cell>
          <cell r="G97">
            <v>0.23799999999999999</v>
          </cell>
        </row>
        <row r="98">
          <cell r="B98" t="str">
            <v>SOPORTE PELDAÑO 30cm</v>
          </cell>
          <cell r="C98" t="str">
            <v>UN</v>
          </cell>
          <cell r="D98">
            <v>4065.2887896551724</v>
          </cell>
          <cell r="E98">
            <v>772.40487003448277</v>
          </cell>
          <cell r="F98">
            <v>4837.6936596896549</v>
          </cell>
          <cell r="G98">
            <v>0.318</v>
          </cell>
        </row>
        <row r="99">
          <cell r="B99" t="str">
            <v>SOPORTE PELDAÑO 40cm</v>
          </cell>
          <cell r="C99" t="str">
            <v>UN</v>
          </cell>
          <cell r="D99">
            <v>5098.256413793104</v>
          </cell>
          <cell r="E99">
            <v>968.66871862068979</v>
          </cell>
          <cell r="F99">
            <v>6066.925132413794</v>
          </cell>
          <cell r="G99">
            <v>0.39700000000000002</v>
          </cell>
        </row>
        <row r="100">
          <cell r="B100" t="str">
            <v>SOPORTE PELDAÑO 50cm</v>
          </cell>
          <cell r="C100" t="str">
            <v>UN</v>
          </cell>
          <cell r="D100">
            <v>6105.5425224137934</v>
          </cell>
          <cell r="E100">
            <v>1160.0530792586208</v>
          </cell>
          <cell r="F100">
            <v>7265.595601672414</v>
          </cell>
          <cell r="G100">
            <v>0.47599999999999998</v>
          </cell>
        </row>
        <row r="101">
          <cell r="B101" t="str">
            <v>SOPORTE PELDAÑO 60cm</v>
          </cell>
          <cell r="C101" t="str">
            <v>UN</v>
          </cell>
          <cell r="D101">
            <v>7115.6821327586213</v>
          </cell>
          <cell r="E101">
            <v>1351.9796052241381</v>
          </cell>
          <cell r="F101">
            <v>8467.6617379827585</v>
          </cell>
          <cell r="G101">
            <v>0.55600000000000005</v>
          </cell>
        </row>
        <row r="102">
          <cell r="B102" t="str">
            <v>Elementos de fijación bandeja portacables</v>
          </cell>
          <cell r="C102">
            <v>0</v>
          </cell>
          <cell r="D102">
            <v>13240.248</v>
          </cell>
          <cell r="E102">
            <v>2515.6471200000001</v>
          </cell>
          <cell r="F102">
            <v>15755.895119999999</v>
          </cell>
          <cell r="G102">
            <v>0</v>
          </cell>
        </row>
        <row r="103">
          <cell r="B103" t="str">
            <v>Perfil Mekano para fijación de Riel de 2 x 4 cms</v>
          </cell>
          <cell r="C103" t="str">
            <v>ml</v>
          </cell>
          <cell r="D103">
            <v>6255.8089999999993</v>
          </cell>
          <cell r="E103">
            <v>1188.6037099999999</v>
          </cell>
          <cell r="F103">
            <v>7444.4127099999987</v>
          </cell>
          <cell r="G103">
            <v>0.47599999999999998</v>
          </cell>
        </row>
        <row r="104">
          <cell r="B104" t="str">
            <v xml:space="preserve">CABLEADO </v>
          </cell>
          <cell r="C104">
            <v>0</v>
          </cell>
          <cell r="D104">
            <v>0</v>
          </cell>
          <cell r="E104">
            <v>0</v>
          </cell>
          <cell r="F104">
            <v>0</v>
          </cell>
          <cell r="G104">
            <v>0</v>
          </cell>
        </row>
        <row r="105">
          <cell r="B105" t="str">
            <v>ALAMBRE THHN-THWN 12</v>
          </cell>
          <cell r="C105" t="str">
            <v>ML</v>
          </cell>
          <cell r="D105">
            <v>831.5506231999999</v>
          </cell>
          <cell r="E105">
            <v>157.99461840799998</v>
          </cell>
          <cell r="F105">
            <v>989.54524160799986</v>
          </cell>
          <cell r="G105">
            <v>3.6999999999999998E-2</v>
          </cell>
        </row>
        <row r="106">
          <cell r="B106" t="str">
            <v>ALAMBRE THHN-THWN 14</v>
          </cell>
          <cell r="C106" t="str">
            <v>ML</v>
          </cell>
          <cell r="D106">
            <v>577.02261759999999</v>
          </cell>
          <cell r="E106">
            <v>109.634297344</v>
          </cell>
          <cell r="F106">
            <v>686.65691494399994</v>
          </cell>
          <cell r="G106">
            <v>3.5000000000000003E-2</v>
          </cell>
        </row>
        <row r="107">
          <cell r="B107" t="str">
            <v>ALAMBRE THHN-THWN 10</v>
          </cell>
          <cell r="C107" t="str">
            <v>ML</v>
          </cell>
          <cell r="D107">
            <v>1337.1389504000001</v>
          </cell>
          <cell r="E107">
            <v>254.05640057600002</v>
          </cell>
          <cell r="F107">
            <v>1591.1953509760001</v>
          </cell>
          <cell r="G107">
            <v>5.8999999999999997E-2</v>
          </cell>
        </row>
        <row r="108">
          <cell r="B108" t="str">
            <v>ALAMBRE THHN-THWN 8</v>
          </cell>
          <cell r="C108" t="str">
            <v>ML</v>
          </cell>
          <cell r="D108">
            <v>2129.1579760000004</v>
          </cell>
          <cell r="E108">
            <v>404.5400154400001</v>
          </cell>
          <cell r="F108">
            <v>2533.6979914400004</v>
          </cell>
          <cell r="G108">
            <v>9.5000000000000001E-2</v>
          </cell>
        </row>
        <row r="109">
          <cell r="B109" t="str">
            <v>Alambrón de aluminio de 8mm de diámetro</v>
          </cell>
          <cell r="C109" t="str">
            <v>ML</v>
          </cell>
          <cell r="D109">
            <v>2262.0858626666663</v>
          </cell>
          <cell r="E109">
            <v>429.79631390666663</v>
          </cell>
          <cell r="F109">
            <v>2691.8821765733328</v>
          </cell>
          <cell r="G109">
            <v>3.6999999999999998E-2</v>
          </cell>
        </row>
        <row r="110">
          <cell r="B110" t="str">
            <v>Alambre Guía Galvanizado Cal. 14</v>
          </cell>
          <cell r="C110" t="str">
            <v>ML</v>
          </cell>
          <cell r="D110">
            <v>107.61777931034484</v>
          </cell>
          <cell r="E110">
            <v>20.44737806896552</v>
          </cell>
          <cell r="F110">
            <v>128.06515737931036</v>
          </cell>
          <cell r="G110">
            <v>2.7439999999999999E-2</v>
          </cell>
        </row>
        <row r="111">
          <cell r="B111" t="str">
            <v>ALAMBRE DESNUDO No. 12AWG</v>
          </cell>
          <cell r="C111" t="str">
            <v>ML</v>
          </cell>
          <cell r="D111">
            <v>785.77719439999987</v>
          </cell>
          <cell r="E111">
            <v>149.29766693599998</v>
          </cell>
          <cell r="F111">
            <v>935.07486133599991</v>
          </cell>
          <cell r="G111">
            <v>2.9399999999999999E-2</v>
          </cell>
        </row>
        <row r="112">
          <cell r="B112" t="str">
            <v>CABLE DESNUDO No. 8AWG</v>
          </cell>
          <cell r="C112" t="str">
            <v>ML</v>
          </cell>
          <cell r="D112">
            <v>2260.2364312000004</v>
          </cell>
          <cell r="E112">
            <v>429.4449219280001</v>
          </cell>
          <cell r="F112">
            <v>2689.6813531280004</v>
          </cell>
          <cell r="G112">
            <v>7.5900000000000009E-2</v>
          </cell>
        </row>
        <row r="113">
          <cell r="B113" t="str">
            <v>Cable desnudo cobre N°6 AWG</v>
          </cell>
          <cell r="C113" t="str">
            <v>ML</v>
          </cell>
          <cell r="D113">
            <v>3493.3448616000001</v>
          </cell>
          <cell r="E113">
            <v>663.735523704</v>
          </cell>
          <cell r="F113">
            <v>4157.0803853039997</v>
          </cell>
          <cell r="G113">
            <v>0.121</v>
          </cell>
        </row>
        <row r="114">
          <cell r="B114" t="str">
            <v>CABLE DESNUDO No 4</v>
          </cell>
          <cell r="C114" t="str">
            <v>ML</v>
          </cell>
          <cell r="D114">
            <v>5377.6843471999991</v>
          </cell>
          <cell r="E114">
            <v>1021.7600259679998</v>
          </cell>
          <cell r="F114">
            <v>6399.4443731679985</v>
          </cell>
          <cell r="G114">
            <v>0.192</v>
          </cell>
        </row>
        <row r="115">
          <cell r="B115" t="str">
            <v>CABLE DESNUDO No 2</v>
          </cell>
          <cell r="C115" t="str">
            <v>ML</v>
          </cell>
          <cell r="D115">
            <v>8652.5651167999986</v>
          </cell>
          <cell r="E115">
            <v>1643.9873721919998</v>
          </cell>
          <cell r="F115">
            <v>10296.552488991998</v>
          </cell>
          <cell r="G115">
            <v>0.31</v>
          </cell>
        </row>
        <row r="116">
          <cell r="B116" t="str">
            <v>CABLE DESNUDO 1/0</v>
          </cell>
          <cell r="C116" t="str">
            <v>ML</v>
          </cell>
          <cell r="D116">
            <v>13535.757725599999</v>
          </cell>
          <cell r="E116">
            <v>2571.7939678639996</v>
          </cell>
          <cell r="F116">
            <v>16107.551693463998</v>
          </cell>
          <cell r="G116">
            <v>0.49</v>
          </cell>
        </row>
        <row r="117">
          <cell r="B117" t="str">
            <v>CABLE DESNUDO 2/0</v>
          </cell>
          <cell r="C117" t="str">
            <v>ML</v>
          </cell>
          <cell r="D117">
            <v>17104.004561600002</v>
          </cell>
          <cell r="E117">
            <v>3249.7608667040004</v>
          </cell>
          <cell r="F117">
            <v>20353.765428304003</v>
          </cell>
          <cell r="G117">
            <v>0.62</v>
          </cell>
        </row>
        <row r="118">
          <cell r="B118" t="str">
            <v>CABLE DESNUDO 4/0</v>
          </cell>
          <cell r="C118" t="str">
            <v>ML</v>
          </cell>
          <cell r="D118">
            <v>26802.423172800001</v>
          </cell>
          <cell r="E118">
            <v>5092.460402832</v>
          </cell>
          <cell r="F118">
            <v>31894.883575632</v>
          </cell>
          <cell r="G118">
            <v>0.97</v>
          </cell>
        </row>
        <row r="119">
          <cell r="B119" t="str">
            <v>CABLE ENCAUCHETADO ST-C 2x10</v>
          </cell>
          <cell r="C119" t="str">
            <v>ML</v>
          </cell>
          <cell r="D119">
            <v>4204.9136183999999</v>
          </cell>
          <cell r="E119">
            <v>798.93358749599997</v>
          </cell>
          <cell r="F119">
            <v>5003.8472058959997</v>
          </cell>
          <cell r="G119">
            <v>0.21</v>
          </cell>
        </row>
        <row r="120">
          <cell r="B120" t="str">
            <v>CABLE ENCAUCHETADO ST-C 2x12</v>
          </cell>
          <cell r="C120" t="str">
            <v>ML</v>
          </cell>
          <cell r="D120">
            <v>3117.4479160000001</v>
          </cell>
          <cell r="E120">
            <v>592.31510404000005</v>
          </cell>
          <cell r="F120">
            <v>3709.7630200399999</v>
          </cell>
          <cell r="G120">
            <v>0.14299999999999999</v>
          </cell>
        </row>
        <row r="121">
          <cell r="B121" t="str">
            <v>CABLE ENCAUCHETADO ST-C 2x14</v>
          </cell>
          <cell r="C121" t="str">
            <v>ML</v>
          </cell>
          <cell r="D121">
            <v>2292.8326607999998</v>
          </cell>
          <cell r="E121">
            <v>435.63820555199993</v>
          </cell>
          <cell r="F121">
            <v>2728.4708663519996</v>
          </cell>
          <cell r="G121">
            <v>0.105</v>
          </cell>
        </row>
        <row r="122">
          <cell r="B122" t="str">
            <v>CABLE ENCAUCHETADO ST-C 2x16</v>
          </cell>
          <cell r="C122" t="str">
            <v>ML</v>
          </cell>
          <cell r="D122">
            <v>1443.2500808000002</v>
          </cell>
          <cell r="E122">
            <v>274.21751535200002</v>
          </cell>
          <cell r="F122">
            <v>1717.4675961520002</v>
          </cell>
          <cell r="G122">
            <v>0.1</v>
          </cell>
        </row>
        <row r="123">
          <cell r="B123" t="str">
            <v>CABLE ENCAUCHETADO ST-C 2x18</v>
          </cell>
          <cell r="C123" t="str">
            <v>ML</v>
          </cell>
          <cell r="D123">
            <v>1061.8048408000002</v>
          </cell>
          <cell r="E123">
            <v>201.74291975200003</v>
          </cell>
          <cell r="F123">
            <v>1263.5477605520002</v>
          </cell>
          <cell r="G123">
            <v>0.09</v>
          </cell>
        </row>
        <row r="124">
          <cell r="B124" t="str">
            <v>CABLE ENCAUCHETADO ST-C 3x8</v>
          </cell>
          <cell r="C124" t="str">
            <v>ML</v>
          </cell>
          <cell r="D124">
            <v>9480.5172000000002</v>
          </cell>
          <cell r="E124">
            <v>1801.298268</v>
          </cell>
          <cell r="F124">
            <v>11281.815468000001</v>
          </cell>
          <cell r="G124">
            <v>0.443</v>
          </cell>
        </row>
        <row r="125">
          <cell r="B125" t="str">
            <v>CABLE ENCAUCHETADO ST-C 3x10</v>
          </cell>
          <cell r="C125" t="str">
            <v>ML</v>
          </cell>
          <cell r="D125">
            <v>5587.8259976000008</v>
          </cell>
          <cell r="E125">
            <v>1061.6869395440001</v>
          </cell>
          <cell r="F125">
            <v>6649.5129371440007</v>
          </cell>
          <cell r="G125">
            <v>0.26500000000000001</v>
          </cell>
        </row>
        <row r="126">
          <cell r="B126" t="str">
            <v>CABLE ENCAUCHETADO ST-C 3x12</v>
          </cell>
          <cell r="C126" t="str">
            <v>ML</v>
          </cell>
          <cell r="D126">
            <v>3978.8206215999999</v>
          </cell>
          <cell r="E126">
            <v>755.97591810400002</v>
          </cell>
          <cell r="F126">
            <v>4734.7965397039998</v>
          </cell>
          <cell r="G126">
            <v>0.17799999999999999</v>
          </cell>
        </row>
        <row r="127">
          <cell r="B127" t="str">
            <v>CABLE ENCAUCHETADO ST-C 3x14</v>
          </cell>
          <cell r="C127" t="str">
            <v>ML</v>
          </cell>
          <cell r="D127">
            <v>2819.9206288</v>
          </cell>
          <cell r="E127">
            <v>535.78491947199996</v>
          </cell>
          <cell r="F127">
            <v>3355.7055482719998</v>
          </cell>
          <cell r="G127">
            <v>0.129</v>
          </cell>
        </row>
        <row r="128">
          <cell r="B128" t="str">
            <v>CABLE ENCAUCHETADO ST-C 3x16</v>
          </cell>
          <cell r="C128" t="str">
            <v>ML</v>
          </cell>
          <cell r="D128">
            <v>1878.0976544</v>
          </cell>
          <cell r="E128">
            <v>356.83855433600002</v>
          </cell>
          <cell r="F128">
            <v>2234.936208736</v>
          </cell>
          <cell r="G128">
            <v>0.12</v>
          </cell>
        </row>
        <row r="129">
          <cell r="B129" t="str">
            <v>CABLE ENCAUCHETADO ST-C 3x18</v>
          </cell>
          <cell r="C129" t="str">
            <v>ML</v>
          </cell>
          <cell r="D129">
            <v>1443.2500808000002</v>
          </cell>
          <cell r="E129">
            <v>274.21751535200002</v>
          </cell>
          <cell r="F129">
            <v>1717.4675961520002</v>
          </cell>
          <cell r="G129">
            <v>0.12</v>
          </cell>
        </row>
        <row r="130">
          <cell r="B130" t="str">
            <v>CABLE ENCAUCHETADO ST-C 4x6</v>
          </cell>
          <cell r="C130" t="str">
            <v>ML</v>
          </cell>
          <cell r="D130">
            <v>18242.098450400001</v>
          </cell>
          <cell r="E130">
            <v>3465.9987055760002</v>
          </cell>
          <cell r="F130">
            <v>21708.097155976</v>
          </cell>
          <cell r="G130">
            <v>0.78500000000000003</v>
          </cell>
        </row>
        <row r="131">
          <cell r="B131" t="str">
            <v>CABLE ENCAUCHETADO ST-C 4x8</v>
          </cell>
          <cell r="C131" t="str">
            <v>ML</v>
          </cell>
          <cell r="D131">
            <v>11745.739244799999</v>
          </cell>
          <cell r="E131">
            <v>2231.6904565119999</v>
          </cell>
          <cell r="F131">
            <v>13977.429701311999</v>
          </cell>
          <cell r="G131">
            <v>0.54800000000000004</v>
          </cell>
        </row>
        <row r="132">
          <cell r="B132" t="str">
            <v>CABLE ENCAUCHETADO ST-C 4x10</v>
          </cell>
          <cell r="C132" t="str">
            <v>ML</v>
          </cell>
          <cell r="D132">
            <v>7674.5556999999999</v>
          </cell>
          <cell r="E132">
            <v>1458.165583</v>
          </cell>
          <cell r="F132">
            <v>9132.7212829999989</v>
          </cell>
          <cell r="G132">
            <v>0.33</v>
          </cell>
        </row>
        <row r="133">
          <cell r="B133" t="str">
            <v>CABLE ENCAUCHETADO ST-C 4x12</v>
          </cell>
          <cell r="C133" t="str">
            <v>ML</v>
          </cell>
          <cell r="D133">
            <v>4894.9827344000014</v>
          </cell>
          <cell r="E133">
            <v>930.0467195360003</v>
          </cell>
          <cell r="F133">
            <v>5825.029453936002</v>
          </cell>
          <cell r="G133">
            <v>0.22</v>
          </cell>
        </row>
        <row r="134">
          <cell r="B134" t="str">
            <v>CABLE ENCAUCHETADO ST-C 4x14</v>
          </cell>
          <cell r="C134" t="str">
            <v>ML</v>
          </cell>
          <cell r="D134">
            <v>3387.2337312</v>
          </cell>
          <cell r="E134">
            <v>643.57440892800003</v>
          </cell>
          <cell r="F134">
            <v>4030.8081401280001</v>
          </cell>
          <cell r="G134">
            <v>0.157</v>
          </cell>
        </row>
        <row r="135">
          <cell r="B135" t="str">
            <v>CABLE ENCAUCHETADO ST-C 4x16</v>
          </cell>
          <cell r="C135" t="str">
            <v>ML</v>
          </cell>
          <cell r="D135">
            <v>2305.3163232000002</v>
          </cell>
          <cell r="E135">
            <v>438.01010140800003</v>
          </cell>
          <cell r="F135">
            <v>2743.3264246080003</v>
          </cell>
          <cell r="G135">
            <v>9.8000000000000004E-2</v>
          </cell>
        </row>
        <row r="136">
          <cell r="B136" t="str">
            <v>CABLE ENCAUCHETADO ST-C 4x18</v>
          </cell>
          <cell r="C136" t="str">
            <v>ML</v>
          </cell>
          <cell r="D136">
            <v>1835.0983727999999</v>
          </cell>
          <cell r="E136">
            <v>348.66869083199998</v>
          </cell>
          <cell r="F136">
            <v>2183.7670636319999</v>
          </cell>
          <cell r="G136">
            <v>0.1</v>
          </cell>
        </row>
        <row r="137">
          <cell r="B137" t="str">
            <v>CABLE ENCAUCHETADO ST-C 5x10</v>
          </cell>
          <cell r="C137" t="str">
            <v>ML</v>
          </cell>
          <cell r="D137">
            <v>21191.826050266664</v>
          </cell>
          <cell r="E137">
            <v>4026.446949550666</v>
          </cell>
          <cell r="F137">
            <v>25218.272999817331</v>
          </cell>
          <cell r="G137">
            <v>0.41299999999999998</v>
          </cell>
        </row>
        <row r="138">
          <cell r="B138" t="str">
            <v>CABLE ENCAUCHETADO ST-C 5x12</v>
          </cell>
          <cell r="C138" t="str">
            <v>ML</v>
          </cell>
          <cell r="D138">
            <v>15701.904330933332</v>
          </cell>
          <cell r="E138">
            <v>2983.361822877333</v>
          </cell>
          <cell r="F138">
            <v>18685.266153810666</v>
          </cell>
          <cell r="G138">
            <v>0.27500000000000002</v>
          </cell>
        </row>
        <row r="139">
          <cell r="B139" t="str">
            <v>CABLE SINTOX 10</v>
          </cell>
          <cell r="C139">
            <v>0</v>
          </cell>
          <cell r="D139">
            <v>1738.6967576000002</v>
          </cell>
          <cell r="E139">
            <v>330.35238394400005</v>
          </cell>
          <cell r="F139">
            <v>2069.0491415440001</v>
          </cell>
          <cell r="G139">
            <v>0.35599999999999998</v>
          </cell>
        </row>
        <row r="140">
          <cell r="B140" t="str">
            <v>CABLE SINTOX 12</v>
          </cell>
          <cell r="C140">
            <v>0</v>
          </cell>
          <cell r="D140">
            <v>1201.8992744</v>
          </cell>
          <cell r="E140">
            <v>228.36086213600001</v>
          </cell>
          <cell r="F140">
            <v>1430.2601365359999</v>
          </cell>
          <cell r="G140">
            <v>0.35599999999999998</v>
          </cell>
        </row>
        <row r="141">
          <cell r="B141" t="str">
            <v>CABLE THHN-THWN 14</v>
          </cell>
          <cell r="C141" t="str">
            <v>ML</v>
          </cell>
          <cell r="D141">
            <v>764.97109039999998</v>
          </cell>
          <cell r="E141">
            <v>145.34450717600001</v>
          </cell>
          <cell r="F141">
            <v>910.31559757599996</v>
          </cell>
          <cell r="G141">
            <v>0.35599999999999998</v>
          </cell>
        </row>
        <row r="142">
          <cell r="B142" t="str">
            <v>CABLE THHN-THWN 12</v>
          </cell>
          <cell r="C142" t="str">
            <v>ML</v>
          </cell>
          <cell r="D142">
            <v>1093.0139967999999</v>
          </cell>
          <cell r="E142">
            <v>207.67265939199999</v>
          </cell>
          <cell r="F142">
            <v>1300.6866561919999</v>
          </cell>
          <cell r="G142">
            <v>0.35599999999999998</v>
          </cell>
        </row>
        <row r="143">
          <cell r="B143" t="str">
            <v>CABLE THHN-THWN 10</v>
          </cell>
          <cell r="C143" t="str">
            <v>ML</v>
          </cell>
          <cell r="D143">
            <v>1580.5703672</v>
          </cell>
          <cell r="E143">
            <v>300.30836976799998</v>
          </cell>
          <cell r="F143">
            <v>1880.8787369679999</v>
          </cell>
          <cell r="G143">
            <v>5.8000000000000003E-2</v>
          </cell>
        </row>
        <row r="144">
          <cell r="B144" t="str">
            <v>CABLE THHN-THWN 8</v>
          </cell>
          <cell r="C144" t="str">
            <v>ML</v>
          </cell>
          <cell r="D144">
            <v>2344.8479207999999</v>
          </cell>
          <cell r="E144">
            <v>445.52110495199997</v>
          </cell>
          <cell r="F144">
            <v>2790.3690257519997</v>
          </cell>
          <cell r="G144">
            <v>9.6000000000000002E-2</v>
          </cell>
        </row>
        <row r="145">
          <cell r="B145" t="str">
            <v>CABLE THHN-THWN 6</v>
          </cell>
          <cell r="C145" t="str">
            <v>ML</v>
          </cell>
          <cell r="D145">
            <v>3828.323136</v>
          </cell>
          <cell r="E145">
            <v>727.38139583999998</v>
          </cell>
          <cell r="F145">
            <v>4555.7045318399996</v>
          </cell>
          <cell r="G145">
            <v>0.14499999999999999</v>
          </cell>
        </row>
        <row r="146">
          <cell r="B146" t="str">
            <v>CABLE THHN-THWN 4</v>
          </cell>
          <cell r="C146" t="str">
            <v>ML</v>
          </cell>
          <cell r="D146">
            <v>5585.7453871999996</v>
          </cell>
          <cell r="E146">
            <v>1061.291623568</v>
          </cell>
          <cell r="F146">
            <v>6647.0370107679992</v>
          </cell>
          <cell r="G146">
            <v>0.23200000000000001</v>
          </cell>
        </row>
        <row r="147">
          <cell r="B147" t="str">
            <v>CABLE THHN-THWN 2</v>
          </cell>
          <cell r="C147" t="str">
            <v>ML</v>
          </cell>
          <cell r="D147">
            <v>8663.6617055999996</v>
          </cell>
          <cell r="E147">
            <v>1646.095724064</v>
          </cell>
          <cell r="F147">
            <v>10309.757429664</v>
          </cell>
          <cell r="G147">
            <v>0.35599999999999998</v>
          </cell>
        </row>
        <row r="148">
          <cell r="B148" t="str">
            <v>CABLE THHN-THWN 1/0</v>
          </cell>
          <cell r="C148" t="str">
            <v>ML</v>
          </cell>
          <cell r="D148">
            <v>14154.392551200001</v>
          </cell>
          <cell r="E148">
            <v>2689.3345847280002</v>
          </cell>
          <cell r="F148">
            <v>16843.727135928002</v>
          </cell>
          <cell r="G148">
            <v>0.55600000000000005</v>
          </cell>
        </row>
        <row r="149">
          <cell r="B149" t="str">
            <v>CABLE THHN-THWN 2/0</v>
          </cell>
          <cell r="C149" t="str">
            <v>ML</v>
          </cell>
          <cell r="D149">
            <v>17688.656083999998</v>
          </cell>
          <cell r="E149">
            <v>3360.8446559599997</v>
          </cell>
          <cell r="F149">
            <v>21049.50073996</v>
          </cell>
          <cell r="G149">
            <v>0.69099999999999995</v>
          </cell>
        </row>
        <row r="150">
          <cell r="B150" t="str">
            <v>CABLE THHN-THWN 4/0</v>
          </cell>
          <cell r="C150" t="str">
            <v>ML</v>
          </cell>
          <cell r="D150">
            <v>27713.730528</v>
          </cell>
          <cell r="E150">
            <v>5265.6088003200002</v>
          </cell>
          <cell r="F150">
            <v>32979.339328319998</v>
          </cell>
          <cell r="G150">
            <v>1.0720000000000001</v>
          </cell>
        </row>
        <row r="151">
          <cell r="B151" t="str">
            <v>TERMINALES, CONECTORES, PRENSAESTOPAS</v>
          </cell>
          <cell r="C151">
            <v>0</v>
          </cell>
          <cell r="D151">
            <v>0</v>
          </cell>
          <cell r="E151">
            <v>0</v>
          </cell>
          <cell r="F151">
            <v>0</v>
          </cell>
          <cell r="G151">
            <v>0</v>
          </cell>
        </row>
        <row r="152">
          <cell r="B152" t="str">
            <v>TERMINAL P/PONCHAR   8 AWG</v>
          </cell>
          <cell r="C152">
            <v>0</v>
          </cell>
          <cell r="D152">
            <v>1324.0247999999999</v>
          </cell>
          <cell r="E152">
            <v>251.56471199999999</v>
          </cell>
          <cell r="F152">
            <v>1575.589512</v>
          </cell>
          <cell r="G152">
            <v>0.05</v>
          </cell>
        </row>
        <row r="153">
          <cell r="B153" t="str">
            <v>TERMINAL P/PONCHAR 1/0 AWG</v>
          </cell>
          <cell r="C153">
            <v>0</v>
          </cell>
          <cell r="D153">
            <v>5516.7699999999995</v>
          </cell>
          <cell r="E153">
            <v>1048.1862999999998</v>
          </cell>
          <cell r="F153">
            <v>6564.9562999999998</v>
          </cell>
          <cell r="G153">
            <v>0.05</v>
          </cell>
        </row>
        <row r="154">
          <cell r="B154" t="str">
            <v>TERMINAL P/PONCHAR 10  AWG</v>
          </cell>
          <cell r="C154">
            <v>0</v>
          </cell>
          <cell r="D154">
            <v>772.34780000000001</v>
          </cell>
          <cell r="E154">
            <v>146.746082</v>
          </cell>
          <cell r="F154">
            <v>919.09388200000001</v>
          </cell>
          <cell r="G154">
            <v>0</v>
          </cell>
        </row>
        <row r="155">
          <cell r="B155" t="str">
            <v>TERMINAL P/PONCHAR 2 AWG</v>
          </cell>
          <cell r="C155">
            <v>0</v>
          </cell>
          <cell r="D155">
            <v>2537.7141999999999</v>
          </cell>
          <cell r="E155">
            <v>482.16569799999996</v>
          </cell>
          <cell r="F155">
            <v>3019.8798979999997</v>
          </cell>
          <cell r="G155">
            <v>0.05</v>
          </cell>
        </row>
        <row r="156">
          <cell r="B156" t="str">
            <v>TERMINAL P/PONCHAR 2/0 AWG</v>
          </cell>
          <cell r="C156">
            <v>0</v>
          </cell>
          <cell r="D156">
            <v>6620.1239999999998</v>
          </cell>
          <cell r="E156">
            <v>1257.82356</v>
          </cell>
          <cell r="F156">
            <v>7877.9475599999996</v>
          </cell>
          <cell r="G156">
            <v>0</v>
          </cell>
        </row>
        <row r="157">
          <cell r="B157" t="str">
            <v>TERMINAL P/PONCHAR 4 AWG</v>
          </cell>
          <cell r="C157">
            <v>0</v>
          </cell>
          <cell r="D157">
            <v>1599.8633</v>
          </cell>
          <cell r="E157">
            <v>303.97402699999998</v>
          </cell>
          <cell r="F157">
            <v>1903.837327</v>
          </cell>
          <cell r="G157">
            <v>0</v>
          </cell>
        </row>
        <row r="158">
          <cell r="B158" t="str">
            <v>TERMINAL P/PONCHAR 4/0 AWG</v>
          </cell>
          <cell r="C158">
            <v>0</v>
          </cell>
          <cell r="D158">
            <v>9930.1859999999997</v>
          </cell>
          <cell r="E158">
            <v>1886.73534</v>
          </cell>
          <cell r="F158">
            <v>11816.921339999999</v>
          </cell>
          <cell r="G158">
            <v>0.05</v>
          </cell>
        </row>
        <row r="159">
          <cell r="B159" t="str">
            <v>TERMINAL P/PONCHAR 6 AWG</v>
          </cell>
          <cell r="C159">
            <v>0</v>
          </cell>
          <cell r="D159">
            <v>1434.3601999999998</v>
          </cell>
          <cell r="E159">
            <v>272.52843799999999</v>
          </cell>
          <cell r="F159">
            <v>1706.8886379999999</v>
          </cell>
          <cell r="G159">
            <v>0.05</v>
          </cell>
        </row>
        <row r="160">
          <cell r="B160" t="str">
            <v>CONECTOR 3M AUTODESFORRE 560 AZUL</v>
          </cell>
          <cell r="C160">
            <v>0</v>
          </cell>
          <cell r="D160">
            <v>482.16569800000002</v>
          </cell>
          <cell r="E160">
            <v>91.611482620000004</v>
          </cell>
          <cell r="F160">
            <v>573.77718062000008</v>
          </cell>
          <cell r="G160">
            <v>0</v>
          </cell>
        </row>
        <row r="161">
          <cell r="B161" t="str">
            <v>CONECTOR 3M AUTODESFORRE 562 AMARILL</v>
          </cell>
          <cell r="C161">
            <v>0</v>
          </cell>
          <cell r="D161">
            <v>688.49289599999997</v>
          </cell>
          <cell r="E161">
            <v>130.81365023999999</v>
          </cell>
          <cell r="F161">
            <v>819.30654623999999</v>
          </cell>
          <cell r="G161">
            <v>0</v>
          </cell>
        </row>
        <row r="162">
          <cell r="B162" t="str">
            <v>Conector a la bandeja portacables del cable de puesta a tierra..</v>
          </cell>
          <cell r="C162">
            <v>0</v>
          </cell>
          <cell r="D162">
            <v>5516.7699999999995</v>
          </cell>
          <cell r="E162">
            <v>1048.1862999999998</v>
          </cell>
          <cell r="F162">
            <v>6564.9562999999998</v>
          </cell>
          <cell r="G162">
            <v>0</v>
          </cell>
        </row>
        <row r="163">
          <cell r="B163" t="str">
            <v>CONECTOR RECTO 1" USA COOPEX</v>
          </cell>
          <cell r="C163">
            <v>0</v>
          </cell>
          <cell r="D163">
            <v>5233.2693194444446</v>
          </cell>
          <cell r="E163">
            <v>994.3211706944445</v>
          </cell>
          <cell r="F163">
            <v>6227.5904901388894</v>
          </cell>
          <cell r="G163">
            <v>0</v>
          </cell>
        </row>
        <row r="164">
          <cell r="B164" t="str">
            <v>CONECTOR RESORTE AZUL 12-16</v>
          </cell>
          <cell r="C164">
            <v>0</v>
          </cell>
          <cell r="D164">
            <v>2096.3725999999997</v>
          </cell>
          <cell r="E164">
            <v>398.31079399999993</v>
          </cell>
          <cell r="F164">
            <v>2494.6833939999997</v>
          </cell>
          <cell r="G164">
            <v>0</v>
          </cell>
        </row>
        <row r="165">
          <cell r="B165" t="str">
            <v>CONECTOR RESORTE AZUL/GRIS 14-6 3M</v>
          </cell>
          <cell r="C165">
            <v>0</v>
          </cell>
          <cell r="D165">
            <v>943.36766999999998</v>
          </cell>
          <cell r="E165">
            <v>179.23985730000001</v>
          </cell>
          <cell r="F165">
            <v>1122.6075272999999</v>
          </cell>
          <cell r="G165">
            <v>0</v>
          </cell>
        </row>
        <row r="166">
          <cell r="B166" t="str">
            <v>CONECTOR RESORTE NAR/AZUL 22-12 3M</v>
          </cell>
          <cell r="C166">
            <v>0</v>
          </cell>
          <cell r="D166">
            <v>392.79402399999998</v>
          </cell>
          <cell r="E166">
            <v>74.630864559999992</v>
          </cell>
          <cell r="F166">
            <v>467.42488856</v>
          </cell>
          <cell r="G166">
            <v>0</v>
          </cell>
        </row>
        <row r="167">
          <cell r="B167" t="str">
            <v>CONECTOR RESORTE ROJO/AMA 16-10 3M</v>
          </cell>
          <cell r="C167" t="str">
            <v>UN</v>
          </cell>
          <cell r="D167">
            <v>609.6982017241379</v>
          </cell>
          <cell r="E167">
            <v>115.84265832758621</v>
          </cell>
          <cell r="F167">
            <v>725.54086005172417</v>
          </cell>
          <cell r="G167">
            <v>0.03</v>
          </cell>
        </row>
        <row r="168">
          <cell r="B168" t="str">
            <v>CONECTOR TIERRA GRIFEQUIP  CM585327</v>
          </cell>
          <cell r="C168" t="str">
            <v>UN</v>
          </cell>
          <cell r="D168">
            <v>13725.343293103448</v>
          </cell>
          <cell r="E168">
            <v>2607.8152256896551</v>
          </cell>
          <cell r="F168">
            <v>16333.158518793103</v>
          </cell>
          <cell r="G168">
            <v>0.15</v>
          </cell>
        </row>
        <row r="169">
          <cell r="B169" t="str">
            <v>LAMINA UNION ED275 EZ   CM558221</v>
          </cell>
          <cell r="C169" t="str">
            <v>UN</v>
          </cell>
          <cell r="D169">
            <v>4173.246271551724</v>
          </cell>
          <cell r="E169">
            <v>792.9167915948276</v>
          </cell>
          <cell r="F169">
            <v>4966.1630631465514</v>
          </cell>
          <cell r="G169">
            <v>0.13</v>
          </cell>
        </row>
        <row r="170">
          <cell r="B170" t="str">
            <v>Prensa estopa de 1/2".</v>
          </cell>
          <cell r="C170">
            <v>0</v>
          </cell>
          <cell r="D170">
            <v>1655.0309999999999</v>
          </cell>
          <cell r="E170">
            <v>314.45589000000001</v>
          </cell>
          <cell r="F170">
            <v>1969.4868899999999</v>
          </cell>
          <cell r="G170">
            <v>0</v>
          </cell>
        </row>
        <row r="171">
          <cell r="B171" t="str">
            <v>PRENSA ESTOPA DEXSON 1 1/8" PG29</v>
          </cell>
          <cell r="C171">
            <v>0</v>
          </cell>
          <cell r="D171">
            <v>2096.3725999999997</v>
          </cell>
          <cell r="E171">
            <v>398.31079399999993</v>
          </cell>
          <cell r="F171">
            <v>2494.6833939999997</v>
          </cell>
          <cell r="G171">
            <v>0</v>
          </cell>
        </row>
        <row r="172">
          <cell r="B172" t="str">
            <v>PRENSA ESTOPA DEXSON 1/2 PG13.5</v>
          </cell>
          <cell r="C172" t="str">
            <v>UN</v>
          </cell>
          <cell r="D172">
            <v>1008.2372758620691</v>
          </cell>
          <cell r="E172">
            <v>191.56508241379314</v>
          </cell>
          <cell r="F172">
            <v>1199.8023582758622</v>
          </cell>
          <cell r="G172">
            <v>0.1</v>
          </cell>
        </row>
        <row r="173">
          <cell r="B173" t="str">
            <v>PRENSA ESTOPA DEXSON 1/4 PG7</v>
          </cell>
          <cell r="C173">
            <v>0</v>
          </cell>
          <cell r="D173">
            <v>430.30806000000001</v>
          </cell>
          <cell r="E173">
            <v>81.75853140000001</v>
          </cell>
          <cell r="F173">
            <v>512.06659139999999</v>
          </cell>
          <cell r="G173">
            <v>0</v>
          </cell>
        </row>
        <row r="174">
          <cell r="B174" t="str">
            <v>PRENSA ESTOPA DEXSON 3/4 PG21</v>
          </cell>
          <cell r="C174">
            <v>0</v>
          </cell>
          <cell r="D174">
            <v>1864.6682599999999</v>
          </cell>
          <cell r="E174">
            <v>354.28696939999998</v>
          </cell>
          <cell r="F174">
            <v>2218.9552294</v>
          </cell>
          <cell r="G174">
            <v>0</v>
          </cell>
        </row>
        <row r="175">
          <cell r="B175" t="str">
            <v>PRENSA ESTOPA DEXSON 3/8 PG11</v>
          </cell>
          <cell r="C175">
            <v>0</v>
          </cell>
          <cell r="D175">
            <v>937.85089999999991</v>
          </cell>
          <cell r="E175">
            <v>178.19167099999999</v>
          </cell>
          <cell r="F175">
            <v>1116.042571</v>
          </cell>
          <cell r="G175">
            <v>0</v>
          </cell>
        </row>
        <row r="176">
          <cell r="B176" t="str">
            <v>PRENSA ESTOPA DEXSON 5/16 PG9</v>
          </cell>
          <cell r="C176">
            <v>0</v>
          </cell>
          <cell r="D176">
            <v>766.83103000000006</v>
          </cell>
          <cell r="E176">
            <v>145.6978957</v>
          </cell>
          <cell r="F176">
            <v>912.52892570000006</v>
          </cell>
          <cell r="G176">
            <v>0</v>
          </cell>
        </row>
        <row r="177">
          <cell r="B177" t="str">
            <v>PRENSA ESTOPA DEXSON 5/8 PG16</v>
          </cell>
          <cell r="C177">
            <v>0</v>
          </cell>
          <cell r="D177">
            <v>1158.5217</v>
          </cell>
          <cell r="E177">
            <v>220.119123</v>
          </cell>
          <cell r="F177">
            <v>1378.640823</v>
          </cell>
          <cell r="G177">
            <v>0</v>
          </cell>
        </row>
        <row r="178">
          <cell r="B178" t="str">
            <v>CAJAS METÁLICAS</v>
          </cell>
          <cell r="C178">
            <v>0</v>
          </cell>
          <cell r="D178">
            <v>0</v>
          </cell>
          <cell r="E178">
            <v>0</v>
          </cell>
          <cell r="F178">
            <v>0</v>
          </cell>
          <cell r="G178">
            <v>0</v>
          </cell>
        </row>
        <row r="179">
          <cell r="B179" t="str">
            <v>CAJA EMPALME 13x13x8</v>
          </cell>
          <cell r="C179" t="str">
            <v>UN</v>
          </cell>
          <cell r="D179">
            <v>8219.9872999999989</v>
          </cell>
          <cell r="E179">
            <v>1561.7975869999998</v>
          </cell>
          <cell r="F179">
            <v>9781.784886999998</v>
          </cell>
          <cell r="G179">
            <v>0.25</v>
          </cell>
        </row>
        <row r="180">
          <cell r="B180" t="str">
            <v>CAJA EMPALME 15x15x10 C/BISAGRA TROQ</v>
          </cell>
          <cell r="C180" t="str">
            <v>UN</v>
          </cell>
          <cell r="D180">
            <v>17360.1302</v>
          </cell>
          <cell r="E180">
            <v>3298.4247380000002</v>
          </cell>
          <cell r="F180">
            <v>20658.554938000001</v>
          </cell>
          <cell r="G180">
            <v>0.28999999999999998</v>
          </cell>
        </row>
        <row r="181">
          <cell r="B181" t="str">
            <v>CAJA EMPALME 20x20x10 C/BISAGRA TROQ</v>
          </cell>
          <cell r="C181" t="str">
            <v>UN</v>
          </cell>
          <cell r="D181">
            <v>14348.8980992</v>
          </cell>
          <cell r="E181">
            <v>2726.2906388480001</v>
          </cell>
          <cell r="F181">
            <v>17075.188738048</v>
          </cell>
          <cell r="G181">
            <v>0.4</v>
          </cell>
        </row>
        <row r="182">
          <cell r="B182" t="str">
            <v>CAJA EMPALME 20x20x15 C/BISAGRA TROQ</v>
          </cell>
          <cell r="C182" t="str">
            <v>UN</v>
          </cell>
          <cell r="D182">
            <v>20060.564549759998</v>
          </cell>
          <cell r="E182">
            <v>3811.5072644543998</v>
          </cell>
          <cell r="F182">
            <v>23872.071814214396</v>
          </cell>
          <cell r="G182">
            <v>0.5</v>
          </cell>
        </row>
        <row r="183">
          <cell r="B183" t="str">
            <v>CAJA EMPALME 25x25x10 C/BISAGRA TROQ</v>
          </cell>
          <cell r="C183" t="str">
            <v>UN</v>
          </cell>
          <cell r="D183">
            <v>24379.158306999998</v>
          </cell>
          <cell r="E183">
            <v>4632.0400783299992</v>
          </cell>
          <cell r="F183">
            <v>29011.198385329997</v>
          </cell>
          <cell r="G183">
            <v>0.625</v>
          </cell>
        </row>
        <row r="184">
          <cell r="B184" t="str">
            <v>CAJA EMPALME 25x25x15 C/BISAGRA TROQ</v>
          </cell>
          <cell r="C184" t="str">
            <v>UN</v>
          </cell>
          <cell r="D184">
            <v>19526.055737999999</v>
          </cell>
          <cell r="E184">
            <v>3709.9505902199999</v>
          </cell>
          <cell r="F184">
            <v>23236.006328219999</v>
          </cell>
          <cell r="G184">
            <v>0.625</v>
          </cell>
        </row>
        <row r="185">
          <cell r="B185" t="str">
            <v>CAJA EMPALME 30x30x10</v>
          </cell>
          <cell r="C185" t="str">
            <v>UN</v>
          </cell>
          <cell r="D185">
            <v>29533.608920479997</v>
          </cell>
          <cell r="E185">
            <v>5611.3856948911998</v>
          </cell>
          <cell r="F185">
            <v>35144.994615371194</v>
          </cell>
          <cell r="G185">
            <v>0.8</v>
          </cell>
        </row>
        <row r="186">
          <cell r="B186" t="str">
            <v>CAJA EMPALME 30x30x15</v>
          </cell>
          <cell r="C186" t="str">
            <v>UN</v>
          </cell>
          <cell r="D186">
            <v>31205.32263296</v>
          </cell>
          <cell r="E186">
            <v>5929.0113002624003</v>
          </cell>
          <cell r="F186">
            <v>37134.333933222399</v>
          </cell>
          <cell r="G186">
            <v>0.9</v>
          </cell>
        </row>
        <row r="187">
          <cell r="B187" t="str">
            <v>CAJA EMPALME 40x40x15</v>
          </cell>
          <cell r="C187" t="str">
            <v>UN</v>
          </cell>
          <cell r="D187">
            <v>43464.556524480002</v>
          </cell>
          <cell r="E187">
            <v>8258.2657396512004</v>
          </cell>
          <cell r="F187">
            <v>51722.822264131202</v>
          </cell>
          <cell r="G187">
            <v>1.2</v>
          </cell>
        </row>
        <row r="188">
          <cell r="B188" t="str">
            <v>CAJA EMPALME 40x40x15 TROQUELADA</v>
          </cell>
          <cell r="C188" t="str">
            <v>UN</v>
          </cell>
          <cell r="D188">
            <v>92119</v>
          </cell>
          <cell r="E188">
            <v>17502.61</v>
          </cell>
          <cell r="F188">
            <v>109621.61</v>
          </cell>
          <cell r="G188">
            <v>2.2000000000000002</v>
          </cell>
        </row>
        <row r="189">
          <cell r="B189" t="str">
            <v>CAJA METALICA 12x12x5 cm GRIS TEXTURIZADO.</v>
          </cell>
          <cell r="C189" t="str">
            <v>UN</v>
          </cell>
          <cell r="D189">
            <v>6182.5870689655185</v>
          </cell>
          <cell r="E189">
            <v>1174.6915431034486</v>
          </cell>
          <cell r="F189">
            <v>7357.278612068967</v>
          </cell>
          <cell r="G189">
            <v>0.55000000000000004</v>
          </cell>
        </row>
        <row r="190">
          <cell r="B190" t="str">
            <v>CAJA ARRANCADOR 40X30X20 TERCOL CA-40</v>
          </cell>
          <cell r="C190" t="str">
            <v>UN</v>
          </cell>
          <cell r="D190">
            <v>103095.19105199999</v>
          </cell>
          <cell r="E190">
            <v>19588.08629988</v>
          </cell>
          <cell r="F190">
            <v>122683.27735187999</v>
          </cell>
          <cell r="G190">
            <v>5</v>
          </cell>
        </row>
        <row r="191">
          <cell r="B191" t="str">
            <v>CAJA PVC 2''x4"</v>
          </cell>
          <cell r="C191" t="str">
            <v>UN</v>
          </cell>
          <cell r="D191">
            <v>951.16724137931033</v>
          </cell>
          <cell r="E191">
            <v>180.72177586206897</v>
          </cell>
          <cell r="F191">
            <v>1131.8890172413794</v>
          </cell>
          <cell r="G191">
            <v>0.15</v>
          </cell>
        </row>
        <row r="192">
          <cell r="B192" t="str">
            <v>CAJA PVC 4''x4"</v>
          </cell>
          <cell r="C192" t="str">
            <v>UN</v>
          </cell>
          <cell r="D192">
            <v>1141.4006896551725</v>
          </cell>
          <cell r="E192">
            <v>216.86613103448278</v>
          </cell>
          <cell r="F192">
            <v>1358.2668206896553</v>
          </cell>
          <cell r="G192">
            <v>0.25</v>
          </cell>
        </row>
        <row r="193">
          <cell r="B193" t="str">
            <v>TAPAFLUX PVC</v>
          </cell>
          <cell r="C193" t="str">
            <v>UN</v>
          </cell>
          <cell r="D193">
            <v>570.70034482758626</v>
          </cell>
          <cell r="E193">
            <v>108.43306551724139</v>
          </cell>
          <cell r="F193">
            <v>679.13341034482767</v>
          </cell>
          <cell r="G193">
            <v>0.05</v>
          </cell>
        </row>
        <row r="194">
          <cell r="B194" t="str">
            <v>CAJA RAWELT 2x4 2 SALIDAS DE 1"</v>
          </cell>
          <cell r="C194" t="str">
            <v>UN</v>
          </cell>
          <cell r="D194">
            <v>12893.00042912</v>
          </cell>
          <cell r="E194">
            <v>2449.6700815327999</v>
          </cell>
          <cell r="F194">
            <v>15342.670510652801</v>
          </cell>
          <cell r="G194">
            <v>0.15</v>
          </cell>
        </row>
        <row r="195">
          <cell r="B195" t="str">
            <v>CAJA RAWELT 2x4 2 SALIDAS DE 3/4</v>
          </cell>
          <cell r="C195" t="str">
            <v>UN</v>
          </cell>
          <cell r="D195">
            <v>7985.0489913793108</v>
          </cell>
          <cell r="E195">
            <v>1517.1593083620692</v>
          </cell>
          <cell r="F195">
            <v>9502.20829974138</v>
          </cell>
          <cell r="G195">
            <v>0.5</v>
          </cell>
        </row>
        <row r="196">
          <cell r="B196" t="str">
            <v>CAJA RAWELT 2x4 3 SALIDAS DE 1"</v>
          </cell>
          <cell r="C196" t="str">
            <v>UN</v>
          </cell>
          <cell r="D196">
            <v>12893.00042912</v>
          </cell>
          <cell r="E196">
            <v>2449.6700815327999</v>
          </cell>
          <cell r="F196">
            <v>15342.670510652801</v>
          </cell>
          <cell r="G196">
            <v>0.15</v>
          </cell>
        </row>
        <row r="197">
          <cell r="B197" t="str">
            <v>CAJA RAWELT 2x4 3 SALIDAS DE 1/2</v>
          </cell>
          <cell r="C197" t="str">
            <v>UN</v>
          </cell>
          <cell r="D197">
            <v>10481.439</v>
          </cell>
          <cell r="E197">
            <v>1991.4734100000001</v>
          </cell>
          <cell r="F197">
            <v>12472.912410000001</v>
          </cell>
          <cell r="G197">
            <v>0.15</v>
          </cell>
        </row>
        <row r="198">
          <cell r="B198" t="str">
            <v>CAJA RAWELT 2x4 3 SALIDAS DE 3/4</v>
          </cell>
          <cell r="C198" t="str">
            <v>UN</v>
          </cell>
          <cell r="D198">
            <v>11910.955</v>
          </cell>
          <cell r="E198">
            <v>2263.0814500000001</v>
          </cell>
          <cell r="F198">
            <v>14174.03645</v>
          </cell>
          <cell r="G198">
            <v>0.15</v>
          </cell>
        </row>
        <row r="199">
          <cell r="B199" t="str">
            <v>CAJA RAWELT 2x4 4 SALIDAS DE 1"</v>
          </cell>
          <cell r="C199" t="str">
            <v>UN</v>
          </cell>
          <cell r="D199">
            <v>12386.3968</v>
          </cell>
          <cell r="E199">
            <v>2353.4153920000003</v>
          </cell>
          <cell r="F199">
            <v>14739.812192000001</v>
          </cell>
          <cell r="G199">
            <v>0.15</v>
          </cell>
        </row>
        <row r="200">
          <cell r="B200" t="str">
            <v>CAJA RAWELT 2x4 4 SALIDAS DE 1/2</v>
          </cell>
          <cell r="C200" t="str">
            <v>UN</v>
          </cell>
          <cell r="D200">
            <v>10825.674000000001</v>
          </cell>
          <cell r="E200">
            <v>2056.87806</v>
          </cell>
          <cell r="F200">
            <v>12882.552060000002</v>
          </cell>
          <cell r="G200">
            <v>0.15</v>
          </cell>
        </row>
        <row r="201">
          <cell r="B201" t="str">
            <v>CAJA RAWELT 2x4 4 SALIDAS DE 3/4</v>
          </cell>
          <cell r="C201" t="str">
            <v>UN</v>
          </cell>
          <cell r="D201">
            <v>10643.057200000001</v>
          </cell>
          <cell r="E201">
            <v>2022.1808680000001</v>
          </cell>
          <cell r="F201">
            <v>12665.238068000001</v>
          </cell>
          <cell r="G201">
            <v>0.15</v>
          </cell>
        </row>
        <row r="202">
          <cell r="B202" t="str">
            <v>CAJA RAWELT 4x4 2 SALIDAS DE 1/2</v>
          </cell>
          <cell r="C202" t="str">
            <v>UN</v>
          </cell>
          <cell r="D202">
            <v>20582.613600000004</v>
          </cell>
          <cell r="E202">
            <v>3910.6965840000007</v>
          </cell>
          <cell r="F202">
            <v>24493.310184000005</v>
          </cell>
          <cell r="G202">
            <v>0.3</v>
          </cell>
        </row>
        <row r="203">
          <cell r="B203" t="str">
            <v>CAJA RAWELT 4x4 3 SALIDAS DE 1/2</v>
          </cell>
          <cell r="C203" t="str">
            <v>UN</v>
          </cell>
          <cell r="D203">
            <v>20582.613600000004</v>
          </cell>
          <cell r="E203">
            <v>3910.6965840000007</v>
          </cell>
          <cell r="F203">
            <v>24493.310184000005</v>
          </cell>
          <cell r="G203">
            <v>0.3</v>
          </cell>
        </row>
        <row r="204">
          <cell r="B204" t="str">
            <v>CAJA RAWELT 4x4 3 SALIDAS DE 3/4</v>
          </cell>
          <cell r="C204" t="str">
            <v>UN</v>
          </cell>
          <cell r="D204">
            <v>21010.938399999999</v>
          </cell>
          <cell r="E204">
            <v>3992.0782959999997</v>
          </cell>
          <cell r="F204">
            <v>25003.016695999999</v>
          </cell>
          <cell r="G204">
            <v>0.3</v>
          </cell>
        </row>
        <row r="205">
          <cell r="B205" t="str">
            <v>CAJA RAWELT 4x4 4 SALIDAS DE 1/2</v>
          </cell>
          <cell r="C205" t="str">
            <v>UN</v>
          </cell>
          <cell r="D205">
            <v>20581.914000000004</v>
          </cell>
          <cell r="E205">
            <v>3910.5636600000007</v>
          </cell>
          <cell r="F205">
            <v>24492.477660000004</v>
          </cell>
          <cell r="G205">
            <v>0.3</v>
          </cell>
        </row>
        <row r="206">
          <cell r="B206" t="str">
            <v>CAJA RAWELT 4x4 4 SALIDAS DE 3/4</v>
          </cell>
          <cell r="C206" t="str">
            <v>UN</v>
          </cell>
          <cell r="D206">
            <v>21010.938399999999</v>
          </cell>
          <cell r="E206">
            <v>3992.0782959999997</v>
          </cell>
          <cell r="F206">
            <v>25003.016695999999</v>
          </cell>
          <cell r="G206">
            <v>0.3</v>
          </cell>
        </row>
        <row r="207">
          <cell r="B207" t="str">
            <v>TAPA RAWELT 2X4 LISA</v>
          </cell>
          <cell r="C207" t="str">
            <v>UN</v>
          </cell>
          <cell r="D207">
            <v>3814.2334805555561</v>
          </cell>
          <cell r="E207">
            <v>724.70436130555561</v>
          </cell>
          <cell r="F207">
            <v>4538.9378418611113</v>
          </cell>
          <cell r="G207">
            <v>0.1</v>
          </cell>
        </row>
        <row r="208">
          <cell r="B208" t="str">
            <v>TAPA RAWELT 4X4 LISA</v>
          </cell>
          <cell r="C208" t="str">
            <v>UN</v>
          </cell>
          <cell r="D208">
            <v>5227.6912520000005</v>
          </cell>
          <cell r="E208">
            <v>993.26133788000016</v>
          </cell>
          <cell r="F208">
            <v>6220.9525898800002</v>
          </cell>
          <cell r="G208">
            <v>0.15</v>
          </cell>
        </row>
        <row r="209">
          <cell r="B209" t="str">
            <v>ILUMINACIÓN</v>
          </cell>
          <cell r="C209">
            <v>0</v>
          </cell>
          <cell r="D209">
            <v>0</v>
          </cell>
          <cell r="E209">
            <v>0</v>
          </cell>
          <cell r="F209">
            <v>0</v>
          </cell>
          <cell r="G209">
            <v>0</v>
          </cell>
        </row>
        <row r="210">
          <cell r="B210" t="str">
            <v>Luminaria de emergencia de 11W, 120V de mínimo 600 lumens por 1 hora.</v>
          </cell>
          <cell r="C210">
            <v>0</v>
          </cell>
          <cell r="D210">
            <v>66201.239999999991</v>
          </cell>
          <cell r="E210">
            <v>12578.235599999998</v>
          </cell>
          <cell r="F210">
            <v>78779.475599999991</v>
          </cell>
          <cell r="G210">
            <v>0</v>
          </cell>
        </row>
        <row r="211">
          <cell r="B211" t="str">
            <v>LUM.ANTIH 4X54 CH IMPORT/BTO ELECTR.UNIV/ALP/IP65/PANT ACR CON TUBOS</v>
          </cell>
          <cell r="C211" t="str">
            <v>UN</v>
          </cell>
          <cell r="D211">
            <v>309777.66904000001</v>
          </cell>
          <cell r="E211">
            <v>58857.757117600006</v>
          </cell>
          <cell r="F211">
            <v>368635.42615760001</v>
          </cell>
          <cell r="G211">
            <v>9</v>
          </cell>
        </row>
        <row r="212">
          <cell r="B212" t="str">
            <v>LUM.ANTIH 6X54 CH IMPORT/BTO ELECTR.UNIV/ALP/IP65/PANT ACR CON TUBOS</v>
          </cell>
          <cell r="C212" t="str">
            <v>UN</v>
          </cell>
          <cell r="D212">
            <v>363571.69331</v>
          </cell>
          <cell r="E212">
            <v>69078.621728900005</v>
          </cell>
          <cell r="F212">
            <v>432650.31503890001</v>
          </cell>
          <cell r="G212">
            <v>13</v>
          </cell>
        </row>
        <row r="213">
          <cell r="B213" t="str">
            <v>LUM.ANTIH 2X54 IMPORT/CH ALHAMA/BTO ELECTR.UNIV CON TUBOS</v>
          </cell>
          <cell r="C213" t="str">
            <v>UN</v>
          </cell>
          <cell r="D213">
            <v>95638.914953448286</v>
          </cell>
          <cell r="E213">
            <v>18171.393841155175</v>
          </cell>
          <cell r="F213">
            <v>113810.30879460346</v>
          </cell>
          <cell r="G213">
            <v>5</v>
          </cell>
        </row>
        <row r="214">
          <cell r="B214" t="str">
            <v>LUM.ANTIH 2X28 IMPORT/CH ALHAMA/BTO ELECTR.UNIV CON TUBOS</v>
          </cell>
          <cell r="C214" t="str">
            <v>UN</v>
          </cell>
          <cell r="D214">
            <v>135255.753444</v>
          </cell>
          <cell r="E214">
            <v>25698.593154360002</v>
          </cell>
          <cell r="F214">
            <v>160954.34659835999</v>
          </cell>
          <cell r="G214">
            <v>5</v>
          </cell>
        </row>
        <row r="215">
          <cell r="B215" t="str">
            <v>LUM.ANTIH 2X54 IMPORT/CH ALHAMA/BTO ELECTR.UNIV CON TUBOS BEGUELLI</v>
          </cell>
          <cell r="C215" t="str">
            <v>UN</v>
          </cell>
          <cell r="D215">
            <v>152075.47205344826</v>
          </cell>
          <cell r="E215">
            <v>28894.339690155171</v>
          </cell>
          <cell r="F215">
            <v>180969.81174360344</v>
          </cell>
          <cell r="G215">
            <v>5</v>
          </cell>
        </row>
        <row r="216">
          <cell r="B216" t="str">
            <v>LUM.ANTIH 2X28 IMPORT/CH ALHAMA/BTO ELECTR.UNIV CON TUBOS BEGUELLI</v>
          </cell>
          <cell r="C216" t="str">
            <v>UN</v>
          </cell>
          <cell r="D216">
            <v>152075.47205344826</v>
          </cell>
          <cell r="E216">
            <v>28894.339690155171</v>
          </cell>
          <cell r="F216">
            <v>180969.81174360344</v>
          </cell>
          <cell r="G216">
            <v>5</v>
          </cell>
        </row>
        <row r="217">
          <cell r="B217" t="str">
            <v>LUM.ANTIH 1X14 IMPORT/CH ALHAMA/BTO ELECTR.UNIV CON TUBOS</v>
          </cell>
          <cell r="C217" t="str">
            <v>UN</v>
          </cell>
          <cell r="D217">
            <v>89085.372660344845</v>
          </cell>
          <cell r="E217">
            <v>16926.22080546552</v>
          </cell>
          <cell r="F217">
            <v>106011.59346581037</v>
          </cell>
          <cell r="G217">
            <v>2.5</v>
          </cell>
        </row>
        <row r="218">
          <cell r="B218" t="str">
            <v>LUM.ANTIH 1X28 IMPORT/CH ALHAMA/BTO ELECTR.UNIV CON TUBOS</v>
          </cell>
          <cell r="C218" t="str">
            <v>UN</v>
          </cell>
          <cell r="D218">
            <v>121814.695016</v>
          </cell>
          <cell r="E218">
            <v>23144.792053040001</v>
          </cell>
          <cell r="F218">
            <v>144959.48706904001</v>
          </cell>
          <cell r="G218">
            <v>2.5</v>
          </cell>
        </row>
        <row r="219">
          <cell r="B219" t="str">
            <v>LUM.POCKET 60X60/INC 4X14W/MARCO EXTERI./ACRILICO/OPAL/RETIL CON TUBOS</v>
          </cell>
          <cell r="C219" t="str">
            <v>UN</v>
          </cell>
          <cell r="D219">
            <v>168453.62078275863</v>
          </cell>
          <cell r="E219">
            <v>32006.187948724142</v>
          </cell>
          <cell r="F219">
            <v>200459.80873148277</v>
          </cell>
          <cell r="G219">
            <v>5</v>
          </cell>
        </row>
        <row r="220">
          <cell r="B220" t="str">
            <v>LUM.POCKET 60X60/INC 4X24W/MARCO EXTERI./ACRILICO/OPAL/RETIL CON TUBOS</v>
          </cell>
          <cell r="C220" t="str">
            <v>UN</v>
          </cell>
          <cell r="D220">
            <v>191380.55596896555</v>
          </cell>
          <cell r="E220">
            <v>36362.305634103453</v>
          </cell>
          <cell r="F220">
            <v>227742.861603069</v>
          </cell>
          <cell r="G220">
            <v>5</v>
          </cell>
        </row>
        <row r="221">
          <cell r="B221" t="str">
            <v>LUM.POCKET 30X120/INC 2X28/ACRILICO/OPAL/RETILAP CON TUBOS</v>
          </cell>
          <cell r="C221" t="str">
            <v>UN</v>
          </cell>
          <cell r="D221">
            <v>131086.06453793103</v>
          </cell>
          <cell r="E221">
            <v>24906.352262206896</v>
          </cell>
          <cell r="F221">
            <v>155992.41680013793</v>
          </cell>
          <cell r="G221">
            <v>5</v>
          </cell>
        </row>
        <row r="222">
          <cell r="B222" t="str">
            <v>LUM.POCKET 30X120/INC 2X54/ACRILICO/OPAL/RETILAP CON TUBOS</v>
          </cell>
          <cell r="C222" t="str">
            <v>UN</v>
          </cell>
          <cell r="D222">
            <v>131086.06453793103</v>
          </cell>
          <cell r="E222">
            <v>24906.352262206896</v>
          </cell>
          <cell r="F222">
            <v>155992.41680013793</v>
          </cell>
          <cell r="G222">
            <v>5</v>
          </cell>
        </row>
        <row r="223">
          <cell r="B223" t="str">
            <v>BTO EMERGENCIA BODINE/LP550/T5-T8</v>
          </cell>
          <cell r="C223" t="str">
            <v>UN</v>
          </cell>
          <cell r="D223">
            <v>184827.96484310346</v>
          </cell>
          <cell r="E223">
            <v>35117.313320189656</v>
          </cell>
          <cell r="F223">
            <v>219945.27816329311</v>
          </cell>
          <cell r="G223">
            <v>1.2</v>
          </cell>
        </row>
        <row r="224">
          <cell r="B224" t="str">
            <v>RIEL ELECTRICO MONOFASICO PARA INSTALACIÓN DE SPOT</v>
          </cell>
          <cell r="C224" t="str">
            <v>ML</v>
          </cell>
          <cell r="D224">
            <v>26022.5</v>
          </cell>
          <cell r="E224">
            <v>4944.2749999999996</v>
          </cell>
          <cell r="F224">
            <v>30966.775000000001</v>
          </cell>
          <cell r="G224">
            <v>1.2</v>
          </cell>
        </row>
        <row r="225">
          <cell r="B225" t="str">
            <v xml:space="preserve">LUMINARIA LED SPOT PARA RIEL GU 10 120 V </v>
          </cell>
          <cell r="C225" t="str">
            <v>UN</v>
          </cell>
          <cell r="D225">
            <v>41636</v>
          </cell>
          <cell r="E225">
            <v>7910.84</v>
          </cell>
          <cell r="F225">
            <v>49546.84</v>
          </cell>
          <cell r="G225">
            <v>1.2</v>
          </cell>
        </row>
        <row r="226">
          <cell r="B226" t="str">
            <v>OJO DE BUEY PARA EMPOTRAR 110 VOLTIOS, 6 WATTIOS ECUALIZABLE</v>
          </cell>
          <cell r="C226" t="str">
            <v>UN</v>
          </cell>
          <cell r="D226">
            <v>26022.5</v>
          </cell>
          <cell r="E226">
            <v>4944.2749999999996</v>
          </cell>
          <cell r="F226">
            <v>30966.775000000001</v>
          </cell>
          <cell r="G226">
            <v>1.2</v>
          </cell>
        </row>
        <row r="227">
          <cell r="B227" t="str">
            <v>REFLECTOR DE 10 WATTIOS TIPO INTEMPERIE IP 65</v>
          </cell>
          <cell r="C227" t="str">
            <v>UN</v>
          </cell>
          <cell r="D227">
            <v>21858.899999999998</v>
          </cell>
          <cell r="E227">
            <v>4153.1909999999998</v>
          </cell>
          <cell r="F227">
            <v>26012.090999999997</v>
          </cell>
          <cell r="G227">
            <v>1.2</v>
          </cell>
        </row>
        <row r="228">
          <cell r="B228" t="str">
            <v xml:space="preserve">LUMINARIA APLIQUE  PARED- ILUMINACIÓN LED DIRECTA E INDIRECTA 110 Voltios </v>
          </cell>
          <cell r="C228" t="str">
            <v>UN</v>
          </cell>
          <cell r="D228">
            <v>95762.799999999988</v>
          </cell>
          <cell r="E228">
            <v>18194.931999999997</v>
          </cell>
          <cell r="F228">
            <v>113957.73199999999</v>
          </cell>
          <cell r="G228">
            <v>1.2</v>
          </cell>
        </row>
        <row r="229">
          <cell r="B229" t="str">
            <v>HERRAJES</v>
          </cell>
          <cell r="C229">
            <v>0</v>
          </cell>
          <cell r="D229">
            <v>0</v>
          </cell>
          <cell r="E229">
            <v>0</v>
          </cell>
          <cell r="F229">
            <v>0</v>
          </cell>
          <cell r="G229">
            <v>0</v>
          </cell>
        </row>
        <row r="230">
          <cell r="B230" t="str">
            <v>ESPARRAGO ROSCADA DE 3/8" GALV CALIENTE</v>
          </cell>
          <cell r="C230" t="str">
            <v>ML</v>
          </cell>
          <cell r="D230">
            <v>3233.9686206896554</v>
          </cell>
          <cell r="E230">
            <v>614.45403793103458</v>
          </cell>
          <cell r="F230">
            <v>3848.4226586206901</v>
          </cell>
          <cell r="G230">
            <v>0.8</v>
          </cell>
        </row>
        <row r="231">
          <cell r="B231" t="str">
            <v>ARANDELA 3/8''</v>
          </cell>
          <cell r="C231" t="str">
            <v>UN</v>
          </cell>
          <cell r="D231">
            <v>136.96808275862071</v>
          </cell>
          <cell r="E231">
            <v>26.023935724137935</v>
          </cell>
          <cell r="F231">
            <v>162.99201848275865</v>
          </cell>
          <cell r="G231">
            <v>0.01</v>
          </cell>
        </row>
        <row r="232">
          <cell r="B232" t="str">
            <v>TUERCA HEXAGONAL 3/8''</v>
          </cell>
          <cell r="C232" t="str">
            <v>UN</v>
          </cell>
          <cell r="D232">
            <v>136.96808275862071</v>
          </cell>
          <cell r="E232">
            <v>26.023935724137935</v>
          </cell>
          <cell r="F232">
            <v>162.99201848275865</v>
          </cell>
          <cell r="G232">
            <v>0.01</v>
          </cell>
        </row>
        <row r="233">
          <cell r="B233" t="str">
            <v>RL 3/8''</v>
          </cell>
          <cell r="C233" t="str">
            <v>UN</v>
          </cell>
          <cell r="D233">
            <v>919.77872241379305</v>
          </cell>
          <cell r="E233">
            <v>174.75795725862068</v>
          </cell>
          <cell r="F233">
            <v>1094.5366796724138</v>
          </cell>
          <cell r="G233">
            <v>0.03</v>
          </cell>
        </row>
        <row r="234">
          <cell r="B234" t="str">
            <v>PLATINA EN L UN OJO MEKANO</v>
          </cell>
          <cell r="C234" t="str">
            <v>UN</v>
          </cell>
          <cell r="D234">
            <v>1769.53</v>
          </cell>
          <cell r="E234">
            <v>336.21069999999997</v>
          </cell>
          <cell r="F234">
            <v>2105.7406999999998</v>
          </cell>
          <cell r="G234">
            <v>0.03</v>
          </cell>
        </row>
        <row r="235">
          <cell r="B235" t="str">
            <v>Chazos y/o RL metálicos 3/8"</v>
          </cell>
          <cell r="C235" t="str">
            <v>UN</v>
          </cell>
          <cell r="D235">
            <v>601.13769655172428</v>
          </cell>
          <cell r="E235">
            <v>114.21616234482761</v>
          </cell>
          <cell r="F235">
            <v>715.35385889655186</v>
          </cell>
          <cell r="G235">
            <v>0.1</v>
          </cell>
        </row>
        <row r="236">
          <cell r="B236" t="str">
            <v>Esparrago 3/8'' Galvanizado en Caliente</v>
          </cell>
          <cell r="C236" t="str">
            <v>ML</v>
          </cell>
          <cell r="D236">
            <v>3766.6222758620693</v>
          </cell>
          <cell r="E236">
            <v>715.65823241379314</v>
          </cell>
          <cell r="F236">
            <v>4482.2805082758623</v>
          </cell>
          <cell r="G236">
            <v>1</v>
          </cell>
        </row>
        <row r="237">
          <cell r="B237" t="str">
            <v>Tuerca 3/8'' Hexagonal Galvanizada en Caliente</v>
          </cell>
          <cell r="C237" t="str">
            <v>UN</v>
          </cell>
          <cell r="D237">
            <v>150.28442413793107</v>
          </cell>
          <cell r="E237">
            <v>28.554040586206902</v>
          </cell>
          <cell r="F237">
            <v>178.83846472413796</v>
          </cell>
          <cell r="G237">
            <v>0.05</v>
          </cell>
        </row>
        <row r="238">
          <cell r="B238" t="str">
            <v>Arandela 3/8'' Galvanizada en Caliente</v>
          </cell>
          <cell r="C238" t="str">
            <v>UN</v>
          </cell>
          <cell r="D238">
            <v>151.23559137931034</v>
          </cell>
          <cell r="E238">
            <v>28.734762362068963</v>
          </cell>
          <cell r="F238">
            <v>179.97035374137931</v>
          </cell>
          <cell r="G238">
            <v>0.05</v>
          </cell>
        </row>
        <row r="239">
          <cell r="B239" t="str">
            <v>ARANDELA CE30mm EZ   CM558041+TUERCA</v>
          </cell>
          <cell r="C239" t="str">
            <v>Un</v>
          </cell>
          <cell r="D239">
            <v>856.05051724137934</v>
          </cell>
          <cell r="E239">
            <v>162.64959827586208</v>
          </cell>
          <cell r="F239">
            <v>1018.7001155172414</v>
          </cell>
          <cell r="G239">
            <v>2.8000000000000001E-2</v>
          </cell>
        </row>
        <row r="240">
          <cell r="B240" t="str">
            <v>CLIP FASLOCK S DC   CM558347</v>
          </cell>
          <cell r="C240" t="str">
            <v>UN</v>
          </cell>
          <cell r="D240">
            <v>2667.1680615517243</v>
          </cell>
          <cell r="E240">
            <v>506.76193169482764</v>
          </cell>
          <cell r="F240">
            <v>3173.9299932465519</v>
          </cell>
          <cell r="G240">
            <v>1.2E-2</v>
          </cell>
        </row>
        <row r="241">
          <cell r="B241" t="str">
            <v>CLIP FASLOCK S GS   CM558340</v>
          </cell>
          <cell r="C241" t="str">
            <v>UN</v>
          </cell>
          <cell r="D241">
            <v>2103.3161208620691</v>
          </cell>
          <cell r="E241">
            <v>399.63006296379314</v>
          </cell>
          <cell r="F241">
            <v>2502.9461838258621</v>
          </cell>
          <cell r="G241">
            <v>1.2E-2</v>
          </cell>
        </row>
        <row r="242">
          <cell r="B242" t="str">
            <v>PERFIL FIJACION RCSN 3m GC  CM013033</v>
          </cell>
          <cell r="C242">
            <v>0</v>
          </cell>
          <cell r="D242">
            <v>85416.149910000007</v>
          </cell>
          <cell r="E242">
            <v>16229.068482900002</v>
          </cell>
          <cell r="F242">
            <v>101645.21839290002</v>
          </cell>
          <cell r="G242">
            <v>0</v>
          </cell>
        </row>
        <row r="243">
          <cell r="B243" t="str">
            <v>PERFIL FIJACION RCSN 3m GS  CM013030</v>
          </cell>
          <cell r="C243">
            <v>0</v>
          </cell>
          <cell r="D243">
            <v>77025.142739999996</v>
          </cell>
          <cell r="E243">
            <v>14634.7771206</v>
          </cell>
          <cell r="F243">
            <v>91659.919860599999</v>
          </cell>
          <cell r="G243">
            <v>0</v>
          </cell>
        </row>
        <row r="244">
          <cell r="B244" t="str">
            <v>ESPACIADOR E12100AG 1/2x100</v>
          </cell>
          <cell r="C244">
            <v>0</v>
          </cell>
          <cell r="D244">
            <v>12180.586818399999</v>
          </cell>
          <cell r="E244">
            <v>2314.3114954959997</v>
          </cell>
          <cell r="F244">
            <v>14494.898313895999</v>
          </cell>
          <cell r="G244">
            <v>0</v>
          </cell>
        </row>
        <row r="245">
          <cell r="B245" t="str">
            <v>ESPACIADOR E38100AG 3/8x100</v>
          </cell>
          <cell r="C245">
            <v>0</v>
          </cell>
          <cell r="D245">
            <v>7112.9922317999999</v>
          </cell>
          <cell r="E245">
            <v>1351.4685240419999</v>
          </cell>
          <cell r="F245">
            <v>8464.4607558419993</v>
          </cell>
          <cell r="G245">
            <v>0</v>
          </cell>
        </row>
        <row r="246">
          <cell r="B246" t="str">
            <v xml:space="preserve">Grapas universales ref 390051 </v>
          </cell>
          <cell r="C246">
            <v>0</v>
          </cell>
          <cell r="D246">
            <v>12136.893999999998</v>
          </cell>
          <cell r="E246">
            <v>2306.0098599999997</v>
          </cell>
          <cell r="F246">
            <v>14442.903859999999</v>
          </cell>
          <cell r="G246">
            <v>0</v>
          </cell>
        </row>
        <row r="247">
          <cell r="B247" t="str">
            <v>APARATOS Y ACCESORIOS</v>
          </cell>
          <cell r="C247">
            <v>0</v>
          </cell>
          <cell r="D247">
            <v>0</v>
          </cell>
          <cell r="E247">
            <v>0</v>
          </cell>
          <cell r="F247">
            <v>0</v>
          </cell>
          <cell r="G247">
            <v>0</v>
          </cell>
        </row>
        <row r="248">
          <cell r="B248" t="str">
            <v xml:space="preserve">LV-1451-W SUICHE SENCILLO 15A BLANCO </v>
          </cell>
          <cell r="C248" t="str">
            <v>UN</v>
          </cell>
          <cell r="D248">
            <v>4766.4892799999998</v>
          </cell>
          <cell r="E248">
            <v>905.63296319999995</v>
          </cell>
          <cell r="F248">
            <v>5672.1222431999995</v>
          </cell>
          <cell r="G248">
            <v>0.25</v>
          </cell>
        </row>
        <row r="249">
          <cell r="B249" t="str">
            <v>LV-1453-W SUICHE SENCILLO CONMUTABLE 15A BLANCO</v>
          </cell>
          <cell r="C249" t="str">
            <v>UN</v>
          </cell>
          <cell r="D249">
            <v>7083.5326800000003</v>
          </cell>
          <cell r="E249">
            <v>1345.8712092000001</v>
          </cell>
          <cell r="F249">
            <v>8429.4038892000008</v>
          </cell>
          <cell r="G249">
            <v>0.25</v>
          </cell>
        </row>
        <row r="250">
          <cell r="B250" t="str">
            <v>LV-5224-W SUICHE DOBLE 15A BLANCO</v>
          </cell>
          <cell r="C250" t="str">
            <v>UN</v>
          </cell>
          <cell r="D250">
            <v>14696.675279999999</v>
          </cell>
          <cell r="E250">
            <v>2792.3683031999999</v>
          </cell>
          <cell r="F250">
            <v>17489.0435832</v>
          </cell>
          <cell r="G250">
            <v>0.3</v>
          </cell>
        </row>
        <row r="251">
          <cell r="B251" t="str">
            <v>INTERRUPTOR TRIPLE (1755-W) CON TAPA</v>
          </cell>
          <cell r="C251" t="str">
            <v>UN</v>
          </cell>
          <cell r="D251">
            <v>28863.74064</v>
          </cell>
          <cell r="E251">
            <v>5484.1107216</v>
          </cell>
          <cell r="F251">
            <v>34347.851361599998</v>
          </cell>
          <cell r="G251">
            <v>0.3</v>
          </cell>
        </row>
        <row r="252">
          <cell r="B252" t="str">
            <v xml:space="preserve">INTERRUPTOR TRIPLE CONMUTABLE </v>
          </cell>
          <cell r="C252" t="str">
            <v>UN</v>
          </cell>
          <cell r="D252">
            <v>46711.594944000004</v>
          </cell>
          <cell r="E252">
            <v>8875.2030393600016</v>
          </cell>
          <cell r="F252">
            <v>55586.797983360004</v>
          </cell>
          <cell r="G252">
            <v>0.3</v>
          </cell>
        </row>
        <row r="253">
          <cell r="B253" t="str">
            <v>LV-5262-OIG     TOMA DOBLE  T/AIS 15A NARANJA</v>
          </cell>
          <cell r="C253" t="str">
            <v>UN</v>
          </cell>
          <cell r="D253">
            <v>16153.102560000001</v>
          </cell>
          <cell r="E253">
            <v>3069.0894864000002</v>
          </cell>
          <cell r="F253">
            <v>19222.1920464</v>
          </cell>
          <cell r="G253">
            <v>0.3</v>
          </cell>
        </row>
        <row r="254">
          <cell r="B254" t="str">
            <v>LV-8300-OIG     TOMA DOBLE  T/AIS 20A NARANJA</v>
          </cell>
          <cell r="C254" t="str">
            <v>UN</v>
          </cell>
          <cell r="D254">
            <v>31511.790240000002</v>
          </cell>
          <cell r="E254">
            <v>5987.2401456000007</v>
          </cell>
          <cell r="F254">
            <v>37499.030385600003</v>
          </cell>
          <cell r="G254">
            <v>0.3</v>
          </cell>
        </row>
        <row r="255">
          <cell r="B255" t="str">
            <v>LV-5320-W      TOMA DOBLE 15A BLANCO C/PLACA</v>
          </cell>
          <cell r="C255" t="str">
            <v>UN</v>
          </cell>
          <cell r="D255">
            <v>3641.0681999999997</v>
          </cell>
          <cell r="E255">
            <v>691.80295799999999</v>
          </cell>
          <cell r="F255">
            <v>4332.8711579999999</v>
          </cell>
          <cell r="G255">
            <v>0.3</v>
          </cell>
        </row>
        <row r="256">
          <cell r="B256" t="str">
            <v xml:space="preserve">CR20-W Toma doble, polo a tierra, 20A,125V. blanco. Nema 5-20R </v>
          </cell>
          <cell r="C256" t="str">
            <v>un</v>
          </cell>
          <cell r="D256">
            <v>7613.1425999999992</v>
          </cell>
          <cell r="E256">
            <v>1446.4970939999998</v>
          </cell>
          <cell r="F256">
            <v>9059.6396939999995</v>
          </cell>
          <cell r="G256">
            <v>1.3</v>
          </cell>
        </row>
        <row r="257">
          <cell r="B257" t="str">
            <v>LV-GFNT1-W TOMA DOBLE GFCI 15A 125V NEMA 5-15 CON TAPA.</v>
          </cell>
          <cell r="C257" t="str">
            <v>UN</v>
          </cell>
          <cell r="D257">
            <v>45016.843199999996</v>
          </cell>
          <cell r="E257">
            <v>8553.2002079999984</v>
          </cell>
          <cell r="F257">
            <v>53570.043407999998</v>
          </cell>
          <cell r="G257">
            <v>0.3</v>
          </cell>
        </row>
        <row r="258">
          <cell r="B258" t="str">
            <v>LV-GFNT2-W TOMA DOBLE GFCI 20A 125V NEMA 5-20R CON TAPA.</v>
          </cell>
          <cell r="C258" t="str">
            <v>UN</v>
          </cell>
          <cell r="D258">
            <v>66135.038759999996</v>
          </cell>
          <cell r="E258">
            <v>12565.6573644</v>
          </cell>
          <cell r="F258">
            <v>78700.696124399998</v>
          </cell>
          <cell r="G258">
            <v>0.3</v>
          </cell>
        </row>
        <row r="259">
          <cell r="B259" t="str">
            <v>LV-80703-IG  PLACA DOBLE NARANJA</v>
          </cell>
          <cell r="C259" t="str">
            <v>UN</v>
          </cell>
          <cell r="D259">
            <v>4965.0929999999998</v>
          </cell>
          <cell r="E259">
            <v>943.36766999999998</v>
          </cell>
          <cell r="F259">
            <v>5908.4606699999995</v>
          </cell>
          <cell r="G259">
            <v>0.05</v>
          </cell>
        </row>
        <row r="260">
          <cell r="B260" t="str">
            <v>LV-88003-W  TAPA TOMA BLANCA</v>
          </cell>
          <cell r="C260" t="str">
            <v>UN</v>
          </cell>
          <cell r="D260">
            <v>1390.22604</v>
          </cell>
          <cell r="E260">
            <v>264.14294760000001</v>
          </cell>
          <cell r="F260">
            <v>1654.3689876000001</v>
          </cell>
          <cell r="G260">
            <v>0.05</v>
          </cell>
        </row>
        <row r="261">
          <cell r="B261" t="str">
            <v>TAPA PARA INTERRUPTOR LEVITON</v>
          </cell>
          <cell r="C261" t="str">
            <v>UN</v>
          </cell>
          <cell r="D261">
            <v>1390.22604</v>
          </cell>
          <cell r="E261">
            <v>264.14294760000001</v>
          </cell>
          <cell r="F261">
            <v>1654.3689876000001</v>
          </cell>
          <cell r="G261">
            <v>0.05</v>
          </cell>
        </row>
        <row r="262">
          <cell r="B262" t="str">
            <v>TAPA PARA INTERRUPTOR TRIPLE (80401-W)</v>
          </cell>
          <cell r="C262" t="str">
            <v>UN</v>
          </cell>
          <cell r="D262">
            <v>1588.8297600000001</v>
          </cell>
          <cell r="E262">
            <v>301.87765440000004</v>
          </cell>
          <cell r="F262">
            <v>1890.7074144000001</v>
          </cell>
          <cell r="G262">
            <v>0.05</v>
          </cell>
        </row>
        <row r="263">
          <cell r="B263" t="str">
            <v>LV-2320 TOMA 20 AMP, 250V, 2 POLOS +TIERRA, 3 HILOS NEMA 6-20R de incrustar</v>
          </cell>
          <cell r="C263" t="str">
            <v>UN</v>
          </cell>
          <cell r="D263">
            <v>32769.613799999999</v>
          </cell>
          <cell r="E263">
            <v>6226.2266220000001</v>
          </cell>
          <cell r="F263">
            <v>38995.840422000001</v>
          </cell>
          <cell r="G263">
            <v>0.3</v>
          </cell>
        </row>
        <row r="264">
          <cell r="B264" t="str">
            <v>LV-2321 Clavija 20 AMP, 250V, 2 POLOS +TIERRA, 3 HILOS NEMA 6-20P de incrustar</v>
          </cell>
          <cell r="C264" t="str">
            <v>un</v>
          </cell>
          <cell r="D264">
            <v>35417.663399999998</v>
          </cell>
          <cell r="E264">
            <v>6729.3560459999999</v>
          </cell>
          <cell r="F264">
            <v>42147.019445999998</v>
          </cell>
          <cell r="G264">
            <v>0.3</v>
          </cell>
        </row>
        <row r="265">
          <cell r="B265" t="str">
            <v>LV-2620 TOMA 30 AMP, 250V, 2 POLOS +TIERRA, 3 HILOS NEMA 6-30R de incrustar</v>
          </cell>
          <cell r="C265" t="str">
            <v>un</v>
          </cell>
          <cell r="D265">
            <v>38131.914239999998</v>
          </cell>
          <cell r="E265">
            <v>7245.0637055999996</v>
          </cell>
          <cell r="F265">
            <v>45376.977945599996</v>
          </cell>
          <cell r="G265">
            <v>0.3</v>
          </cell>
        </row>
        <row r="266">
          <cell r="B266" t="str">
            <v>LV-2621 Clavija 30 AMP, 250V, 2 POLOS +TIERRA, 3 HILOS NEMA 6-30P de incrustar</v>
          </cell>
          <cell r="C266" t="str">
            <v>un</v>
          </cell>
          <cell r="D266">
            <v>37138.895639999995</v>
          </cell>
          <cell r="E266">
            <v>7056.3901715999991</v>
          </cell>
          <cell r="F266">
            <v>44195.285811599992</v>
          </cell>
          <cell r="G266">
            <v>0.3</v>
          </cell>
        </row>
        <row r="267">
          <cell r="B267" t="str">
            <v>LV-2410 TOMA 20 AMP, 125/250V, 3 POLOS +TIERRA, 4 HILOS NEMA 14-20R de incrustar</v>
          </cell>
          <cell r="C267" t="str">
            <v>un</v>
          </cell>
          <cell r="D267">
            <v>32769.613799999999</v>
          </cell>
          <cell r="E267">
            <v>6226.2266220000001</v>
          </cell>
          <cell r="F267">
            <v>38995.840422000001</v>
          </cell>
          <cell r="G267">
            <v>0.4</v>
          </cell>
        </row>
        <row r="268">
          <cell r="B268" t="str">
            <v>LV-2411 Clavija 20 AMP, 125/250V, 3 POLOS +TIERRA, 4 HILOS NEMA 14-20P de incrustar</v>
          </cell>
          <cell r="C268" t="str">
            <v>un</v>
          </cell>
          <cell r="D268">
            <v>31445.588999999996</v>
          </cell>
          <cell r="E268">
            <v>5974.6619099999998</v>
          </cell>
          <cell r="F268">
            <v>37420.250909999995</v>
          </cell>
          <cell r="G268">
            <v>0.4</v>
          </cell>
        </row>
        <row r="269">
          <cell r="B269" t="str">
            <v>LV-2710 TOMA 30 AMP, 125/250V, 3 POLOS +TIERRA, 4 HILOS NEMA 14-30R de incrustar</v>
          </cell>
          <cell r="C269" t="str">
            <v>un</v>
          </cell>
          <cell r="D269">
            <v>33299.223720000002</v>
          </cell>
          <cell r="E269">
            <v>6326.8525068000008</v>
          </cell>
          <cell r="F269">
            <v>39626.076226800003</v>
          </cell>
          <cell r="G269">
            <v>0.5</v>
          </cell>
        </row>
        <row r="270">
          <cell r="B270" t="str">
            <v>LV-2711 Clavija 30 AMP, 125/250V, 3 POLOS +TIERRA, 4 HILOS NEMA 14-30P de incrustar</v>
          </cell>
          <cell r="C270" t="str">
            <v>un</v>
          </cell>
          <cell r="D270">
            <v>35020.455959999999</v>
          </cell>
          <cell r="E270">
            <v>6653.8866324000001</v>
          </cell>
          <cell r="F270">
            <v>41674.342592399997</v>
          </cell>
          <cell r="G270">
            <v>0.5</v>
          </cell>
        </row>
        <row r="271">
          <cell r="B271" t="str">
            <v>LV-4980-GY Tapa termoplástica tipo intemperie para tomas de incrustar locking de 20 y 30 A</v>
          </cell>
          <cell r="C271" t="str">
            <v>un</v>
          </cell>
          <cell r="D271">
            <v>17675.731080000001</v>
          </cell>
          <cell r="E271">
            <v>3358.3889052000004</v>
          </cell>
          <cell r="F271">
            <v>21034.119985200003</v>
          </cell>
          <cell r="G271">
            <v>0.2</v>
          </cell>
        </row>
        <row r="272">
          <cell r="B272" t="str">
            <v>Tapa plástica tipo intemperie para toma corriente doble color blanco</v>
          </cell>
          <cell r="C272" t="str">
            <v>un</v>
          </cell>
          <cell r="D272">
            <v>5204.5</v>
          </cell>
          <cell r="E272">
            <v>988.85500000000002</v>
          </cell>
          <cell r="F272">
            <v>6193.3549999999996</v>
          </cell>
          <cell r="G272">
            <v>0.2</v>
          </cell>
        </row>
        <row r="273">
          <cell r="B273" t="str">
            <v>INTERRUPTORES AUITOMÁTICOS, CONTROL INDUSTRIAL</v>
          </cell>
          <cell r="C273">
            <v>0</v>
          </cell>
          <cell r="D273">
            <v>0</v>
          </cell>
          <cell r="E273">
            <v>0</v>
          </cell>
          <cell r="F273">
            <v>0</v>
          </cell>
          <cell r="G273">
            <v>0</v>
          </cell>
        </row>
        <row r="274">
          <cell r="B274" t="str">
            <v>BREAKER 3X100A  220 V,  25 KA INDUSTRIAL ABB, SIEMENS, EATON O MERLIN GERIN</v>
          </cell>
          <cell r="C274" t="str">
            <v>UN</v>
          </cell>
          <cell r="D274">
            <v>187879.30935344828</v>
          </cell>
          <cell r="E274">
            <v>35697.068777155175</v>
          </cell>
          <cell r="F274">
            <v>223576.37813060347</v>
          </cell>
          <cell r="G274">
            <v>1.5</v>
          </cell>
        </row>
        <row r="275">
          <cell r="B275" t="str">
            <v>BREAKER 3X125A  220 V, 50 KA INDUSTRIAL ABB, SIEMENS, EATON O MERLIN GERIN</v>
          </cell>
          <cell r="C275" t="str">
            <v>UN</v>
          </cell>
          <cell r="D275">
            <v>403429.97609310347</v>
          </cell>
          <cell r="E275">
            <v>76651.695457689653</v>
          </cell>
          <cell r="F275">
            <v>480081.67155079311</v>
          </cell>
          <cell r="G275">
            <v>2</v>
          </cell>
        </row>
        <row r="276">
          <cell r="B276" t="str">
            <v>BREAKER 3X150A  220 V,  50 KA INDUSTRIAL ABB, SIEMENS, EATON O MERLIN GERIN</v>
          </cell>
          <cell r="C276" t="str">
            <v>UN</v>
          </cell>
          <cell r="D276">
            <v>403429.97609310347</v>
          </cell>
          <cell r="E276">
            <v>76651.695457689653</v>
          </cell>
          <cell r="F276">
            <v>480081.67155079311</v>
          </cell>
          <cell r="G276">
            <v>2</v>
          </cell>
        </row>
        <row r="277">
          <cell r="B277" t="str">
            <v>BREAKER 3X160A  220 V,  50 KA INDUSTRIAL ABB, SIEMENS, EATON O MERLIN GERIN</v>
          </cell>
          <cell r="C277" t="str">
            <v>UN</v>
          </cell>
          <cell r="D277">
            <v>403429.97609310347</v>
          </cell>
          <cell r="E277">
            <v>76651.695457689653</v>
          </cell>
          <cell r="F277">
            <v>480081.67155079311</v>
          </cell>
          <cell r="G277">
            <v>2</v>
          </cell>
        </row>
        <row r="278">
          <cell r="B278" t="str">
            <v>BREAKER 3X175A  220 V,  50 KA INDUSTRIAL ABB, SIEMENS, EATON O MERLIN GERIN</v>
          </cell>
          <cell r="C278" t="str">
            <v>UN</v>
          </cell>
          <cell r="D278">
            <v>403429.97609310347</v>
          </cell>
          <cell r="E278">
            <v>76651.695457689653</v>
          </cell>
          <cell r="F278">
            <v>480081.67155079311</v>
          </cell>
          <cell r="G278">
            <v>2</v>
          </cell>
        </row>
        <row r="279">
          <cell r="B279" t="str">
            <v>BREAKER 3X200A  220 V, 50 KA INDUSTRIAL ABB, SIEMENS, EATON O MERLIN GERIN</v>
          </cell>
          <cell r="C279" t="str">
            <v>UN</v>
          </cell>
          <cell r="D279">
            <v>403429.97609310347</v>
          </cell>
          <cell r="E279">
            <v>76651.695457689653</v>
          </cell>
          <cell r="F279">
            <v>480081.67155079311</v>
          </cell>
          <cell r="G279">
            <v>2</v>
          </cell>
        </row>
        <row r="280">
          <cell r="B280" t="str">
            <v>BREAKER 3X15A 220 V, 25 KA INDUSTRIAL ABB, SIEMENS, EATON O MERLIN GERIN</v>
          </cell>
          <cell r="C280" t="str">
            <v>UN</v>
          </cell>
          <cell r="D280">
            <v>146371.32210689655</v>
          </cell>
          <cell r="E280">
            <v>27810.551200310343</v>
          </cell>
          <cell r="F280">
            <v>174181.8733072069</v>
          </cell>
          <cell r="G280">
            <v>1.2</v>
          </cell>
        </row>
        <row r="281">
          <cell r="B281" t="str">
            <v>BREAKER 3X20A 220 V, 25 KA INDUSTRIAL ABB, SIEMENS, EATON O MERLIN GERIN</v>
          </cell>
          <cell r="C281" t="str">
            <v>UN</v>
          </cell>
          <cell r="D281">
            <v>146371.32210689655</v>
          </cell>
          <cell r="E281">
            <v>27810.551200310343</v>
          </cell>
          <cell r="F281">
            <v>174181.8733072069</v>
          </cell>
          <cell r="G281">
            <v>1.2</v>
          </cell>
        </row>
        <row r="282">
          <cell r="B282" t="str">
            <v>BREAKER 3X225A  220 V, 50 KA INDUSTRIAL ABB, SIEMENS, EATON O MERLIN GERIN</v>
          </cell>
          <cell r="C282" t="str">
            <v>UN</v>
          </cell>
          <cell r="D282">
            <v>403429.97609310347</v>
          </cell>
          <cell r="E282">
            <v>76651.695457689653</v>
          </cell>
          <cell r="F282">
            <v>480081.67155079311</v>
          </cell>
          <cell r="G282">
            <v>2</v>
          </cell>
        </row>
        <row r="283">
          <cell r="B283" t="str">
            <v>BREAKER 3X250A  220 V, 50 KA INDUSTRIAL ABB, SIEMENS, EATON O MERLIN GERIN</v>
          </cell>
          <cell r="C283" t="str">
            <v>UN</v>
          </cell>
          <cell r="D283">
            <v>504652.24275344831</v>
          </cell>
          <cell r="E283">
            <v>95883.926123155179</v>
          </cell>
          <cell r="F283">
            <v>600536.16887660348</v>
          </cell>
          <cell r="G283">
            <v>2.2999999999999998</v>
          </cell>
        </row>
        <row r="284">
          <cell r="B284" t="str">
            <v>BREAKER 3X300A  220 V,  85 KA INDUSTRIAL ABB, SIEMENS, EATON O MERLIN GERIN</v>
          </cell>
          <cell r="C284" t="str">
            <v>UN</v>
          </cell>
          <cell r="D284">
            <v>668500.31175344833</v>
          </cell>
          <cell r="E284">
            <v>127015.05923315519</v>
          </cell>
          <cell r="F284">
            <v>795515.37098660355</v>
          </cell>
          <cell r="G284">
            <v>2.5</v>
          </cell>
        </row>
        <row r="285">
          <cell r="B285" t="str">
            <v>BREAKER 3X30A   220 V, 25 KA INDUSTRIAL ABB, SIEMENS, EATON O MERLIN GERIN</v>
          </cell>
          <cell r="C285" t="str">
            <v>UN</v>
          </cell>
          <cell r="D285">
            <v>146371.32210689655</v>
          </cell>
          <cell r="E285">
            <v>27810.551200310343</v>
          </cell>
          <cell r="F285">
            <v>174181.8733072069</v>
          </cell>
          <cell r="G285">
            <v>1.2</v>
          </cell>
        </row>
        <row r="286">
          <cell r="B286" t="str">
            <v>BREAKER 3X350A  220 V, 85 KA INDUSTRIAL ABB, SIEMENS, EATON O MERLIN GERIN</v>
          </cell>
          <cell r="C286" t="str">
            <v>UN</v>
          </cell>
          <cell r="D286">
            <v>668500.31175344833</v>
          </cell>
          <cell r="E286">
            <v>127015.05923315519</v>
          </cell>
          <cell r="F286">
            <v>795515.37098660355</v>
          </cell>
          <cell r="G286">
            <v>2.5</v>
          </cell>
        </row>
        <row r="287">
          <cell r="B287" t="str">
            <v>BREAKER 3X400A  220 V, 85 KA INDUSTRIAL ABB, SIEMENS, EATON O MERLIN GERIN</v>
          </cell>
          <cell r="C287" t="str">
            <v>UN</v>
          </cell>
          <cell r="D287">
            <v>668500.31175344833</v>
          </cell>
          <cell r="E287">
            <v>127015.05923315519</v>
          </cell>
          <cell r="F287">
            <v>795515.37098660355</v>
          </cell>
          <cell r="G287">
            <v>2.5</v>
          </cell>
        </row>
        <row r="288">
          <cell r="B288" t="str">
            <v>BREAKER 3X40A  220 V, 25 KA INDUSTRIAL ABB, SIEMENS, EATON O MERLIN GERIN</v>
          </cell>
          <cell r="C288" t="str">
            <v>UN</v>
          </cell>
          <cell r="D288">
            <v>146371.32210689655</v>
          </cell>
          <cell r="E288">
            <v>27810.551200310343</v>
          </cell>
          <cell r="F288">
            <v>174181.8733072069</v>
          </cell>
          <cell r="G288">
            <v>1.2</v>
          </cell>
        </row>
        <row r="289">
          <cell r="B289" t="str">
            <v>BREAKER 3X500A  220 V, 85 KA INDUSTRIAL ABB, SIEMENS, EATON O MERLIN GERIN</v>
          </cell>
          <cell r="C289" t="str">
            <v>UN</v>
          </cell>
          <cell r="D289">
            <v>1893355.4640000002</v>
          </cell>
          <cell r="E289">
            <v>359737.53816000005</v>
          </cell>
          <cell r="F289">
            <v>2253093.0021600001</v>
          </cell>
          <cell r="G289">
            <v>3</v>
          </cell>
        </row>
        <row r="290">
          <cell r="B290" t="str">
            <v>BREAKER 3X50A  220 V, 25 KA INDUSTRIAL ABB, SIEMENS, EATON O MERLIN GERIN</v>
          </cell>
          <cell r="C290" t="str">
            <v>UN</v>
          </cell>
          <cell r="D290">
            <v>146371.32210689655</v>
          </cell>
          <cell r="E290">
            <v>27810.551200310343</v>
          </cell>
          <cell r="F290">
            <v>174181.8733072069</v>
          </cell>
          <cell r="G290">
            <v>1.2</v>
          </cell>
        </row>
        <row r="291">
          <cell r="B291" t="str">
            <v>BREAKER 3X60A 220 V,  25 KA INDUSTRIAL ABB, SIEMENS, EATON O MERLIN GERIN</v>
          </cell>
          <cell r="C291" t="str">
            <v>UN</v>
          </cell>
          <cell r="D291">
            <v>146371.32210689655</v>
          </cell>
          <cell r="E291">
            <v>27810.551200310343</v>
          </cell>
          <cell r="F291">
            <v>174181.8733072069</v>
          </cell>
          <cell r="G291">
            <v>1.2</v>
          </cell>
        </row>
        <row r="292">
          <cell r="B292" t="str">
            <v>BREAKER 3X630A  220 V, 85 KA INDUSTRIAL ABB, SIEMENS, EATON O MERLIN GERIN</v>
          </cell>
          <cell r="C292" t="str">
            <v>UN</v>
          </cell>
          <cell r="D292">
            <v>1893355.4640000002</v>
          </cell>
          <cell r="E292">
            <v>359737.53816000005</v>
          </cell>
          <cell r="F292">
            <v>2253093.0021600001</v>
          </cell>
          <cell r="G292">
            <v>3</v>
          </cell>
        </row>
        <row r="293">
          <cell r="B293" t="str">
            <v>BREAKER 3X70A  220 V, 25 KA INDUSTRIAL ABB, SIEMENS, EATON O MERLIN GERIN</v>
          </cell>
          <cell r="C293" t="str">
            <v>UN</v>
          </cell>
          <cell r="D293">
            <v>187879.30935344828</v>
          </cell>
          <cell r="E293">
            <v>35697.068777155175</v>
          </cell>
          <cell r="F293">
            <v>223576.37813060347</v>
          </cell>
          <cell r="G293">
            <v>1.5</v>
          </cell>
        </row>
        <row r="294">
          <cell r="B294" t="str">
            <v>BREAKER 3X80A  220 V, 25 KA INDUSTRIAL ABB, SIEMENS, EATON O MERLIN GERIN</v>
          </cell>
          <cell r="C294" t="str">
            <v>UN</v>
          </cell>
          <cell r="D294">
            <v>187879.30935344828</v>
          </cell>
          <cell r="E294">
            <v>35697.068777155175</v>
          </cell>
          <cell r="F294">
            <v>223576.37813060347</v>
          </cell>
          <cell r="G294">
            <v>1.5</v>
          </cell>
        </row>
        <row r="295">
          <cell r="B295" t="str">
            <v>BREAKER TIPO RIEL(MINIBREAKER) MONOPOLAR 1X0,5 A; 1A; 1,6A;2A;3A;4A;6A; 120V. ICC=20KA</v>
          </cell>
          <cell r="C295" t="str">
            <v>Un</v>
          </cell>
          <cell r="D295">
            <v>25818.4836</v>
          </cell>
          <cell r="E295">
            <v>4905.5118839999996</v>
          </cell>
          <cell r="F295">
            <v>30723.995483999999</v>
          </cell>
          <cell r="G295">
            <v>0.15</v>
          </cell>
        </row>
        <row r="296">
          <cell r="B296" t="str">
            <v>BREAKER TIPO RIEL(MINIBREAKER) MONOPOLAR 1X10A; 16A; 20A;25A;32A; 120V.ICC=20KA</v>
          </cell>
          <cell r="C296" t="str">
            <v>Un</v>
          </cell>
          <cell r="D296">
            <v>17212.322399999997</v>
          </cell>
          <cell r="E296">
            <v>3270.3412559999997</v>
          </cell>
          <cell r="F296">
            <v>20482.663655999997</v>
          </cell>
          <cell r="G296">
            <v>0.15</v>
          </cell>
        </row>
        <row r="297">
          <cell r="B297" t="str">
            <v>BREAKER TIPO RIEL(MINIBREAKER) MONOPOLAR 1X40A;  120V.ICC=20KA</v>
          </cell>
          <cell r="C297" t="str">
            <v>Un</v>
          </cell>
          <cell r="D297">
            <v>27407.31336</v>
          </cell>
          <cell r="E297">
            <v>5207.3895383999998</v>
          </cell>
          <cell r="F297">
            <v>32614.702898399999</v>
          </cell>
          <cell r="G297">
            <v>0.2</v>
          </cell>
        </row>
        <row r="298">
          <cell r="B298" t="str">
            <v>BREAKER TIPO RIEL(MINIBREAKER) MONOPOLAR 1X50A;  120V.ICC=20KA</v>
          </cell>
          <cell r="C298" t="str">
            <v>Un</v>
          </cell>
          <cell r="D298">
            <v>30915.979079999997</v>
          </cell>
          <cell r="E298">
            <v>5874.0360251999991</v>
          </cell>
          <cell r="F298">
            <v>36790.0151052</v>
          </cell>
          <cell r="G298">
            <v>0.2</v>
          </cell>
        </row>
        <row r="299">
          <cell r="B299" t="str">
            <v>BREAKER TIPO RIEL(MINIBREAKER) MONOPOLAR 1X63A;  120V.ICC=20KA</v>
          </cell>
          <cell r="C299" t="str">
            <v>Un</v>
          </cell>
          <cell r="D299">
            <v>34292.242319999998</v>
          </cell>
          <cell r="E299">
            <v>6515.5260407999995</v>
          </cell>
          <cell r="F299">
            <v>40807.768360799993</v>
          </cell>
          <cell r="G299">
            <v>0.2</v>
          </cell>
        </row>
        <row r="300">
          <cell r="B300" t="str">
            <v>BREAKER TIPO RIEL(MINIBREAKER) BIPOLAR 2X0,5 A; 1A; 1,6A;2A;3A;4A;6A; 220V. ICC=20KA</v>
          </cell>
          <cell r="C300" t="str">
            <v>Un</v>
          </cell>
          <cell r="D300">
            <v>84671.38596</v>
          </cell>
          <cell r="E300">
            <v>16087.563332400001</v>
          </cell>
          <cell r="F300">
            <v>100758.94929240001</v>
          </cell>
          <cell r="G300">
            <v>0.3</v>
          </cell>
        </row>
        <row r="301">
          <cell r="B301" t="str">
            <v>BREAKER TIPO RIEL(MINIBREAKER) BIPOLAR 2X10A; 16A; 20A;25A;32A; 220V.ICC=20KA</v>
          </cell>
          <cell r="C301" t="str">
            <v>Un</v>
          </cell>
          <cell r="D301">
            <v>40316.555159999996</v>
          </cell>
          <cell r="E301">
            <v>7660.1454803999995</v>
          </cell>
          <cell r="F301">
            <v>47976.700640399999</v>
          </cell>
          <cell r="G301">
            <v>0.3</v>
          </cell>
        </row>
        <row r="302">
          <cell r="B302" t="str">
            <v>BREAKER TIPO RIEL(MINIBREAKER) BIPOLAR 2X40A;  220V.ICC=20KA</v>
          </cell>
          <cell r="C302" t="str">
            <v>Un</v>
          </cell>
          <cell r="D302">
            <v>64149.001559999997</v>
          </cell>
          <cell r="E302">
            <v>12188.310296399999</v>
          </cell>
          <cell r="F302">
            <v>76337.311856399989</v>
          </cell>
          <cell r="G302">
            <v>0.3</v>
          </cell>
        </row>
        <row r="303">
          <cell r="B303" t="str">
            <v>BREAKER TIPO RIEL(MINIBREAKER) BIPOLAR 2X50A;  220V.ICC=20KA</v>
          </cell>
          <cell r="C303" t="str">
            <v>Un</v>
          </cell>
          <cell r="D303">
            <v>72755.162760000007</v>
          </cell>
          <cell r="E303">
            <v>13823.480924400001</v>
          </cell>
          <cell r="F303">
            <v>86578.643684400013</v>
          </cell>
          <cell r="G303">
            <v>0.3</v>
          </cell>
        </row>
        <row r="304">
          <cell r="B304" t="str">
            <v>BREAKER TIPO RIEL(MINIBREAKER) BIPOLAR 2X63A;  220V.ICC=20KA</v>
          </cell>
          <cell r="C304" t="str">
            <v>Un</v>
          </cell>
          <cell r="D304">
            <v>80633.110319999992</v>
          </cell>
          <cell r="E304">
            <v>15320.290960799999</v>
          </cell>
          <cell r="F304">
            <v>95953.401280799997</v>
          </cell>
          <cell r="G304">
            <v>0.3</v>
          </cell>
        </row>
        <row r="305">
          <cell r="B305" t="str">
            <v>BREAKER TIPO RIEL(MINIBREAKER) TRIPOLAR 3X1A; 2A;3A;4A; 220V. ICC=20KA</v>
          </cell>
          <cell r="C305" t="str">
            <v>Un</v>
          </cell>
          <cell r="D305">
            <v>101089.29348000001</v>
          </cell>
          <cell r="E305">
            <v>19206.965761200001</v>
          </cell>
          <cell r="F305">
            <v>120296.25924120001</v>
          </cell>
          <cell r="G305">
            <v>0.4</v>
          </cell>
        </row>
        <row r="306">
          <cell r="B306" t="str">
            <v>BREAKER TIPO RIEL(MINIBREAKER) TRIPOLAR 3X6A; 10A;16A;20A; 25A; 32A.220V. ICC=20KA</v>
          </cell>
          <cell r="C306" t="str">
            <v>Un</v>
          </cell>
          <cell r="D306">
            <v>75270.809879999986</v>
          </cell>
          <cell r="E306">
            <v>14301.453877199998</v>
          </cell>
          <cell r="F306">
            <v>89572.26375719998</v>
          </cell>
          <cell r="G306">
            <v>0.4</v>
          </cell>
        </row>
        <row r="307">
          <cell r="B307" t="str">
            <v>BREAKER TIPO RIEL(MINIBREAKER) TRIPOLAR 3X40A;  220V.ICC=20KA</v>
          </cell>
          <cell r="C307" t="str">
            <v>Un</v>
          </cell>
          <cell r="D307">
            <v>120618.65928000001</v>
          </cell>
          <cell r="E307">
            <v>22917.545263200002</v>
          </cell>
          <cell r="F307">
            <v>143536.2045432</v>
          </cell>
          <cell r="G307">
            <v>0.4</v>
          </cell>
        </row>
        <row r="308">
          <cell r="B308" t="str">
            <v>BREAKER TIPO RIEL(MINIBREAKER) TRIPOLAR 3X50A;  220V.ICC=20KA</v>
          </cell>
          <cell r="C308" t="str">
            <v>Un</v>
          </cell>
          <cell r="D308">
            <v>136374.55439999999</v>
          </cell>
          <cell r="E308">
            <v>25911.165335999998</v>
          </cell>
          <cell r="F308">
            <v>162285.719736</v>
          </cell>
          <cell r="G308">
            <v>0.4</v>
          </cell>
        </row>
        <row r="309">
          <cell r="B309" t="str">
            <v>BREAKER TIPO RIEL(MINIBREAKER) TRIPOLAR 3X63A;  220V.ICC=20KA</v>
          </cell>
          <cell r="C309" t="str">
            <v>Un</v>
          </cell>
          <cell r="D309">
            <v>152262.85199999998</v>
          </cell>
          <cell r="E309">
            <v>28929.941879999998</v>
          </cell>
          <cell r="F309">
            <v>181192.79387999998</v>
          </cell>
          <cell r="G309">
            <v>0.4</v>
          </cell>
        </row>
        <row r="310">
          <cell r="B310" t="str">
            <v>BREAKER TIPO RIEL(MINIBREAKER) TRIPOLAR 3X80A;  220V.ICC=20KA</v>
          </cell>
          <cell r="C310" t="str">
            <v>Un</v>
          </cell>
          <cell r="D310">
            <v>673928.62319999991</v>
          </cell>
          <cell r="E310">
            <v>128046.43840799999</v>
          </cell>
          <cell r="F310">
            <v>801975.06160799996</v>
          </cell>
          <cell r="G310">
            <v>0.5</v>
          </cell>
        </row>
        <row r="311">
          <cell r="B311" t="str">
            <v>BREAKER TIPO RIEL(MINIBREAKER) TRIPOLAR 3X100A;  220V.ICC=20KA</v>
          </cell>
          <cell r="C311" t="str">
            <v>Un</v>
          </cell>
          <cell r="D311">
            <v>673928.62319999991</v>
          </cell>
          <cell r="E311">
            <v>128046.43840799999</v>
          </cell>
          <cell r="F311">
            <v>801975.06160799996</v>
          </cell>
          <cell r="G311">
            <v>1</v>
          </cell>
        </row>
        <row r="312">
          <cell r="B312" t="str">
            <v>BREAKER TIPO RIEL(MINIBREAKER) TRIPOLAR 3X125A;  220V.ICC=20KA</v>
          </cell>
          <cell r="C312" t="str">
            <v>Un</v>
          </cell>
          <cell r="D312">
            <v>724903.57799999998</v>
          </cell>
          <cell r="E312">
            <v>137731.67981999999</v>
          </cell>
          <cell r="F312">
            <v>862635.25781999994</v>
          </cell>
          <cell r="G312">
            <v>1</v>
          </cell>
        </row>
        <row r="313">
          <cell r="B313" t="str">
            <v>BREAKER TIPO RIEL(MINIBREAKER) TETRAPOLAR 4X1A; 2A;3A;4A; 220V. ICC=20KA</v>
          </cell>
          <cell r="C313" t="str">
            <v>Un</v>
          </cell>
          <cell r="D313">
            <v>166760.92356</v>
          </cell>
          <cell r="E313">
            <v>31684.575476400001</v>
          </cell>
          <cell r="F313">
            <v>198445.4990364</v>
          </cell>
          <cell r="G313">
            <v>0.5</v>
          </cell>
        </row>
        <row r="314">
          <cell r="B314" t="str">
            <v>BREAKER TIPO RIEL(MINIBREAKER) TETRAPOLAR 4X6A; 10A;16A;20A; 25A; 32A.220V. ICC=20KA</v>
          </cell>
          <cell r="C314" t="str">
            <v>Un</v>
          </cell>
          <cell r="D314">
            <v>115190.15759999999</v>
          </cell>
          <cell r="E314">
            <v>21886.129944</v>
          </cell>
          <cell r="F314">
            <v>137076.28754399999</v>
          </cell>
          <cell r="G314">
            <v>0.5</v>
          </cell>
        </row>
        <row r="315">
          <cell r="B315" t="str">
            <v>BREAKER TIPO RIEL(MINIBREAKER) TETRAPOLAR 4X40A;  220V.ICC=20KA</v>
          </cell>
          <cell r="C315" t="str">
            <v>Un</v>
          </cell>
          <cell r="D315">
            <v>166760.92356</v>
          </cell>
          <cell r="E315">
            <v>31684.575476400001</v>
          </cell>
          <cell r="F315">
            <v>198445.4990364</v>
          </cell>
          <cell r="G315">
            <v>0.5</v>
          </cell>
        </row>
        <row r="316">
          <cell r="B316" t="str">
            <v>BREAKER TIPO RIEL(MINIBREAKER) TETRAPOLAR 4X50A;  220V.ICC=20KA</v>
          </cell>
          <cell r="C316" t="str">
            <v>Un</v>
          </cell>
          <cell r="D316">
            <v>166760.92356</v>
          </cell>
          <cell r="E316">
            <v>31684.575476400001</v>
          </cell>
          <cell r="F316">
            <v>198445.4990364</v>
          </cell>
          <cell r="G316">
            <v>0.5</v>
          </cell>
        </row>
        <row r="317">
          <cell r="B317" t="str">
            <v>BREAKER TIPO RIEL(MINIBREAKER) TETRAPOLAR 4X63A;  220V.ICC=20KA</v>
          </cell>
          <cell r="C317" t="str">
            <v>Un</v>
          </cell>
          <cell r="D317">
            <v>166760.92356</v>
          </cell>
          <cell r="E317">
            <v>31684.575476400001</v>
          </cell>
          <cell r="F317">
            <v>198445.4990364</v>
          </cell>
          <cell r="G317">
            <v>0.5</v>
          </cell>
        </row>
        <row r="318">
          <cell r="B318" t="str">
            <v>BREAKER - SOR RELE DE APERTURA PARA USO CON INTERRUPTOR T4,T5,T6. 220-240Vac/220-250Vdc</v>
          </cell>
          <cell r="C318" t="str">
            <v>Un</v>
          </cell>
          <cell r="D318">
            <v>150607.821</v>
          </cell>
          <cell r="E318">
            <v>28615.485990000001</v>
          </cell>
          <cell r="F318">
            <v>179223.30699000001</v>
          </cell>
          <cell r="G318">
            <v>0.5</v>
          </cell>
        </row>
        <row r="319">
          <cell r="B319" t="str">
            <v>BREAKER- RELÈ MONITOR TRIFÀSICO CON RETARDO DE DISPARO. POR SECUENCIA DE FASE, PÈRDIDA DE FASE, SUB Y SOBRETENSIÓN (UMBRAL AJUSTABLE). TENSIÒN DE MEDIDA Y ALIMENTACIÓN DE CONTROL 3X160-300VAC. Nª DE CONTACTOS 2 C/O.</v>
          </cell>
          <cell r="C319" t="str">
            <v>Un</v>
          </cell>
          <cell r="D319">
            <v>534729.48256000003</v>
          </cell>
          <cell r="E319">
            <v>101598.60168640001</v>
          </cell>
          <cell r="F319">
            <v>636328.08424640005</v>
          </cell>
          <cell r="G319">
            <v>0.5</v>
          </cell>
        </row>
        <row r="320">
          <cell r="B320" t="str">
            <v>Platinas de cobre 800 A para fijación de cable   al breaker totalizador.</v>
          </cell>
          <cell r="C320">
            <v>0</v>
          </cell>
          <cell r="D320">
            <v>551677</v>
          </cell>
          <cell r="E320">
            <v>104818.63</v>
          </cell>
          <cell r="F320">
            <v>656495.63</v>
          </cell>
          <cell r="G320">
            <v>0</v>
          </cell>
        </row>
        <row r="321">
          <cell r="B321" t="str">
            <v>BREAKER-BARRAS DE COBRE 3X1000 A.CONEXION DE CABLES AL BREAKER.</v>
          </cell>
          <cell r="C321" t="str">
            <v>Un</v>
          </cell>
          <cell r="D321">
            <v>220670.8</v>
          </cell>
          <cell r="E321">
            <v>41927.451999999997</v>
          </cell>
          <cell r="F321">
            <v>262598.25199999998</v>
          </cell>
          <cell r="G321">
            <v>1</v>
          </cell>
        </row>
        <row r="322">
          <cell r="B322" t="str">
            <v>BREAKER-BARRAS DE COBRE 3X800 A.CONEXION DE CABLES AL BREAKER.</v>
          </cell>
          <cell r="C322" t="str">
            <v>Un</v>
          </cell>
          <cell r="D322">
            <v>165503.09999999998</v>
          </cell>
          <cell r="E322">
            <v>31445.588999999996</v>
          </cell>
          <cell r="F322">
            <v>196948.68899999998</v>
          </cell>
          <cell r="G322">
            <v>1</v>
          </cell>
        </row>
        <row r="323">
          <cell r="B323" t="str">
            <v>BREAKER-BARRAS DE COBRE 3X500 A.CONEXION DE CABLES AL BREAKER.</v>
          </cell>
          <cell r="C323" t="str">
            <v>Un</v>
          </cell>
          <cell r="D323">
            <v>132402.47999999998</v>
          </cell>
          <cell r="E323">
            <v>25156.471199999996</v>
          </cell>
          <cell r="F323">
            <v>157558.95119999998</v>
          </cell>
          <cell r="G323">
            <v>1</v>
          </cell>
        </row>
        <row r="324">
          <cell r="B324" t="str">
            <v>BREAKER-BARRAS DE COBRE 3X300 A.CONEXION DE CABLES AL BREAKER.</v>
          </cell>
          <cell r="C324" t="str">
            <v>Un</v>
          </cell>
          <cell r="D324">
            <v>110335.4</v>
          </cell>
          <cell r="E324">
            <v>20963.725999999999</v>
          </cell>
          <cell r="F324">
            <v>131299.12599999999</v>
          </cell>
          <cell r="G324">
            <v>1</v>
          </cell>
        </row>
        <row r="325">
          <cell r="B325" t="str">
            <v>BREAKER ELEMENTOS DE FIJACIÒN. TORNILLOS Y DEMÀS.</v>
          </cell>
          <cell r="C325" t="str">
            <v>Un</v>
          </cell>
          <cell r="D325">
            <v>16550.309999999998</v>
          </cell>
          <cell r="E325">
            <v>3144.5588999999995</v>
          </cell>
          <cell r="F325">
            <v>19694.868899999998</v>
          </cell>
          <cell r="G325">
            <v>0</v>
          </cell>
        </row>
        <row r="326">
          <cell r="B326" t="str">
            <v>BREAKER TOTALIZADOR  INDUSTRIAL 3X800A  220 V. AJUSTABLE TÈRMICA Y MAGNÈTICAMENTE (560-800A),  Icu=70 KA. Ics=100%Icu.MARCA ABB (REFERENCIA T6N  800 TMA 800-8000 3P FF), SIEMENS, EATON O MERLIN GERIN.</v>
          </cell>
          <cell r="C326" t="str">
            <v>Un</v>
          </cell>
          <cell r="D326">
            <v>3872772.5399999996</v>
          </cell>
          <cell r="E326">
            <v>735826.78259999992</v>
          </cell>
          <cell r="F326">
            <v>4608599.3225999996</v>
          </cell>
          <cell r="G326">
            <v>5</v>
          </cell>
        </row>
        <row r="327">
          <cell r="B327" t="str">
            <v>BREAKER TOTALIZADOR  INDUSTRIAL 3X800A  220 V. AJUSTABLE TÈRMICA Y MAGNÈTICAMENTE (560-800A),  Icu=85KA. Ics=100%Icu.MARCA ABB (REFERENCIA T6S  800 TMA 800-8000 3P FF), SIEMENS, EATON O MERLIN GERIN.</v>
          </cell>
          <cell r="C327" t="str">
            <v>Un</v>
          </cell>
          <cell r="D327">
            <v>4948542.6899999995</v>
          </cell>
          <cell r="E327">
            <v>940223.11109999986</v>
          </cell>
          <cell r="F327">
            <v>5888765.8010999989</v>
          </cell>
          <cell r="G327">
            <v>6</v>
          </cell>
        </row>
        <row r="328">
          <cell r="B328" t="str">
            <v>BREAKER TOTALIZADOR  INDUSTRIAL 3X800A  220 V. AJUSTABLE TÈRMICA Y MAGNÈTICAMENTE (560-800A),  Icu=100KA. Ics=100%Icu.MARCA ABB (REFERENCIA T6H  800 TMA 800-8000 3P FF), SIEMENS, EATON O MERLIN GERIN.</v>
          </cell>
          <cell r="C328" t="str">
            <v>Un</v>
          </cell>
          <cell r="D328">
            <v>5235414.7299999995</v>
          </cell>
          <cell r="E328">
            <v>994728.79869999993</v>
          </cell>
          <cell r="F328">
            <v>6230143.5286999997</v>
          </cell>
          <cell r="G328">
            <v>6</v>
          </cell>
        </row>
        <row r="329">
          <cell r="B329" t="str">
            <v>BREAKER TOTALIZADOR  INDUSTRIAL 3X630A  220 V. AJUSTABLE TÈRMICA Y MAGNÈTICAMENTE (441-630A),  Icu=70 KA. Ics=100%Icu.MARCA ABB (REFERENCIA T6N  630 TMA 630-6300 3P FF), SIEMENS, EATON O MERLIN GERIN.</v>
          </cell>
          <cell r="C329" t="str">
            <v>Un</v>
          </cell>
          <cell r="D329">
            <v>3004984.6189999999</v>
          </cell>
          <cell r="E329">
            <v>570947.07761000004</v>
          </cell>
          <cell r="F329">
            <v>3575931.69661</v>
          </cell>
          <cell r="G329">
            <v>5</v>
          </cell>
        </row>
        <row r="330">
          <cell r="B330" t="str">
            <v>BREAKER TOTALIZADOR  INDUSTRIAL 3X630A  220 V. AJUSTABLE TÈRMICA Y MAGNÈTICAMENTE (441-630A),  Icu=85KA. Ics=100%Icu.MARCA ABB (REFERENCIA T6S  630 TMA 630-6300 3P FF), SIEMENS, EATON O MERLIN GERIN.</v>
          </cell>
          <cell r="C330" t="str">
            <v>Un</v>
          </cell>
          <cell r="D330">
            <v>3750851.923</v>
          </cell>
          <cell r="E330">
            <v>712661.86537000001</v>
          </cell>
          <cell r="F330">
            <v>4463513.7883700002</v>
          </cell>
          <cell r="G330">
            <v>5</v>
          </cell>
        </row>
        <row r="331">
          <cell r="B331" t="str">
            <v>BREAKER TOTALIZADOR  INDUSTRIAL 3X630A  220 V. AJUSTABLE TÈRMICA Y MAGNÈTICAMENTE (441-630A),  Icu=100KA. Ics=100%Icu.MARCA ABB (REFERENCIA T6H  630 TMA 630-6300 3P FF), SIEMENS, EATON O MERLIN GERIN.</v>
          </cell>
          <cell r="C331" t="str">
            <v>Un</v>
          </cell>
          <cell r="D331">
            <v>3750851.923</v>
          </cell>
          <cell r="E331">
            <v>712661.86537000001</v>
          </cell>
          <cell r="F331">
            <v>4463513.7883700002</v>
          </cell>
          <cell r="G331">
            <v>5</v>
          </cell>
        </row>
        <row r="332">
          <cell r="B332" t="str">
            <v>BREAKER TOTALIZADOR  INDUSTRIAL 3X500A  220 V. AJUSTABLE TÈRMICA Y MAGNÈTICAMENTE (350-500A),  Icu=70 KA. Ics=100%Icu.MARCA ABB (REFERENCIA T5N  630 TMA 500-5000 3P FF), SIEMENS, EATON O MERLIN GERIN.</v>
          </cell>
          <cell r="C332" t="str">
            <v>Un</v>
          </cell>
          <cell r="D332">
            <v>2309319.9219999998</v>
          </cell>
          <cell r="E332">
            <v>438770.78517999995</v>
          </cell>
          <cell r="F332">
            <v>2748090.7071799999</v>
          </cell>
          <cell r="G332">
            <v>5</v>
          </cell>
        </row>
        <row r="333">
          <cell r="B333" t="str">
            <v>BREAKER TOTALIZADOR  INDUSTRIAL 3X500A  220 V. AJUSTABLE TÈRMICA Y MAGNÈTICAMENTE (350-500A),  Icu=85KA. Ics=100%Icu.MARCA ABB (REFERENCIA T5S  630 TMA 500-5000 3P FF), SIEMENS, EATON O MERLIN GERIN.</v>
          </cell>
          <cell r="C333" t="str">
            <v>Un</v>
          </cell>
          <cell r="D333">
            <v>2617707.3649999998</v>
          </cell>
          <cell r="E333">
            <v>497364.39934999996</v>
          </cell>
          <cell r="F333">
            <v>3115071.7643499998</v>
          </cell>
          <cell r="G333">
            <v>5</v>
          </cell>
        </row>
        <row r="334">
          <cell r="B334" t="str">
            <v>BREAKER TOTALIZADOR  INDUSTRIAL 3X500A  220 V. AJUSTABLE TÈRMICA Y MAGNÈTICAMENTE (350-500A),  Icu=100KA. Ics=100%Icu.MARCA ABB (REFERENCIA T5H  630 TMA 500-50003P FF), SIEMENS, EATON O MERLIN GERIN.</v>
          </cell>
          <cell r="C334" t="str">
            <v>Un</v>
          </cell>
          <cell r="D334">
            <v>2753971.5839999998</v>
          </cell>
          <cell r="E334">
            <v>523254.60095999995</v>
          </cell>
          <cell r="F334">
            <v>3277226.1849599998</v>
          </cell>
          <cell r="G334">
            <v>5</v>
          </cell>
        </row>
        <row r="335">
          <cell r="B335" t="str">
            <v>BREAKER TOTALIZADOR  INDUSTRIAL 3X400A  220 V. AJUSTABLE TÈRMICA Y MAGNÈTICAMENTE (280-400A),  Icu=70 KA. Ics=100%Icu.MARCA ABB (REFERENCIA T5N  400 TMA 400-4000 3P FF), SIEMENS, EATON O MERLIN GERIN.</v>
          </cell>
          <cell r="C335" t="str">
            <v>Un</v>
          </cell>
          <cell r="D335">
            <v>953849.53299999994</v>
          </cell>
          <cell r="E335">
            <v>181231.41126999998</v>
          </cell>
          <cell r="F335">
            <v>1135080.9442699999</v>
          </cell>
          <cell r="G335">
            <v>5</v>
          </cell>
        </row>
        <row r="336">
          <cell r="B336" t="str">
            <v>BREAKER TOTALIZADOR  INDUSTRIAL 3X400A  220 V. AJUSTABLE TÈRMICA Y MAGNÈTICAMENTE (280-400A),  Icu=85KA. Ics=100%Icu.MARCA ABB (REFERENCIA T5S  400 TMA 400-4000 3P FF), SIEMENS, EATON O MERLIN GERIN.</v>
          </cell>
          <cell r="C336" t="str">
            <v>Un</v>
          </cell>
          <cell r="D336">
            <v>1549109.0159999998</v>
          </cell>
          <cell r="E336">
            <v>294330.71303999994</v>
          </cell>
          <cell r="F336">
            <v>1843439.7290399997</v>
          </cell>
          <cell r="G336">
            <v>5</v>
          </cell>
        </row>
        <row r="337">
          <cell r="B337" t="str">
            <v>BREAKER TOTALIZADOR  INDUSTRIAL 3X400A  220 V. AJUSTABLE TÈRMICA Y MAGNÈTICAMENTE (280-400A),  Icu=100KA. Ics=100%Icu.MARCA ABB (REFERENCIA T5H  400 TMA 400-40003P FF), SIEMENS, EATON O MERLIN GERIN.</v>
          </cell>
          <cell r="C337" t="str">
            <v>Un</v>
          </cell>
          <cell r="D337">
            <v>1692545.0359999998</v>
          </cell>
          <cell r="E337">
            <v>321583.55683999998</v>
          </cell>
          <cell r="F337">
            <v>2014128.5928399998</v>
          </cell>
          <cell r="G337">
            <v>5</v>
          </cell>
        </row>
        <row r="338">
          <cell r="B338" t="str">
            <v>BREAKER TOTALIZADOR  INDUSTRIAL 3X320A  220 V. AJUSTABLE TÈRMICA Y MAGNÈTICAMENTE (224-320A),  Icu=100KA. Ics=100%Icu.MARCA ABB (REFERENCIA T5H  320 TMA 320-3200 3P FF), SIEMENS, EATON O MERLIN GERIN.</v>
          </cell>
          <cell r="C338" t="str">
            <v>Un</v>
          </cell>
          <cell r="D338">
            <v>1692545.0359999998</v>
          </cell>
          <cell r="E338">
            <v>321583.55683999998</v>
          </cell>
          <cell r="F338">
            <v>2014128.5928399998</v>
          </cell>
          <cell r="G338">
            <v>4</v>
          </cell>
        </row>
        <row r="339">
          <cell r="B339" t="str">
            <v>BREAKER TOTALIZADOR  INDUSTRIAL 3X250A  220 V. AJUSTABLE TÈRMICA Y MAGNÈTICAMENTE (175-250A),  Icu=100KA. Ics=100%Icu.MARCA ABB (REFERENCIA XT4H 250 TMA 250-2500 3P FF), SIEMENS, EATON O MERLIN GERIN.</v>
          </cell>
          <cell r="C339" t="str">
            <v>Un</v>
          </cell>
          <cell r="D339">
            <v>1527593.6129999999</v>
          </cell>
          <cell r="E339">
            <v>290242.78646999999</v>
          </cell>
          <cell r="F339">
            <v>1817836.3994699998</v>
          </cell>
          <cell r="G339">
            <v>4</v>
          </cell>
        </row>
        <row r="340">
          <cell r="B340" t="str">
            <v>BREAKER TOTALIZADOR  INDUSTRIAL 3X200A  220 V. AJUSTABLE TÈRMICA Y MAGNÈTICAMENTE (140-200A),  Icu=100KA. Ics=100%Icu.MARCA ABB (REFERENCIA XT4H 250 TMA 200-2000 3P FF), SIEMENS, EATON O MERLIN GERIN.</v>
          </cell>
          <cell r="C340" t="str">
            <v>Un</v>
          </cell>
          <cell r="D340">
            <v>1362642.19</v>
          </cell>
          <cell r="E340">
            <v>258902.01609999998</v>
          </cell>
          <cell r="F340">
            <v>1621544.2060999998</v>
          </cell>
          <cell r="G340">
            <v>4</v>
          </cell>
        </row>
        <row r="341">
          <cell r="B341" t="str">
            <v>BREAKER TOTALIZADOR  INDUSTRIAL 3X160A  220 V. AJUSTABLE TÈRMICA Y MAGNÈTICAMENTE (112-160A),  Icu=100KA. Ics=100%Icu.MARCA ABB (REFERENCIA XT2H 160 TMA 160-1600 3P FF), SIEMENS, EATON O MERLIN GERIN.</v>
          </cell>
          <cell r="C341" t="str">
            <v>Un</v>
          </cell>
          <cell r="D341">
            <v>846272.51799999992</v>
          </cell>
          <cell r="E341">
            <v>160791.77841999999</v>
          </cell>
          <cell r="F341">
            <v>1007064.2964199999</v>
          </cell>
          <cell r="G341">
            <v>4</v>
          </cell>
        </row>
        <row r="342">
          <cell r="B342" t="str">
            <v>BREAKER TOTALIZADOR  INDUSTRIAL 3X125A  220 V. AJUSTABLE TÈRMICA Y MAGNÈTICAMENTE (87,5-125A),  Icu=100KA. Ics=100%Icu.MARCA ABB (REFERENCIA XT2H 160 TMA 125-1250 3P FF), SIEMENS, EATON O MERLIN GERIN.</v>
          </cell>
          <cell r="C342" t="str">
            <v>Un</v>
          </cell>
          <cell r="D342">
            <v>810413.51299999992</v>
          </cell>
          <cell r="E342">
            <v>153978.56746999998</v>
          </cell>
          <cell r="F342">
            <v>964392.08046999993</v>
          </cell>
          <cell r="G342">
            <v>2</v>
          </cell>
        </row>
        <row r="343">
          <cell r="B343" t="str">
            <v>BREAKER TOTALIZADOR  INDUSTRIAL 3X100A  220 V. AJUSTABLE TÈRMICA Y MAGNÈTICAMENTE (70-100A),  Icu=100KA. Ics=100%Icu.MARCA ABB (REFERENCIA XT2H 160 TMA 100-1000 3P FF), SIEMENS, EATON O MERLIN GERIN.</v>
          </cell>
          <cell r="C343" t="str">
            <v>Un</v>
          </cell>
          <cell r="D343">
            <v>688492.89599999995</v>
          </cell>
          <cell r="E343">
            <v>130813.65023999999</v>
          </cell>
          <cell r="F343">
            <v>819306.54623999994</v>
          </cell>
          <cell r="G343">
            <v>2</v>
          </cell>
        </row>
        <row r="344">
          <cell r="B344" t="str">
            <v>BREAKER 3X15A  220 V,  25 KA INDUSTRIAL ABB(A1B 125 TMF 15-300 3P FF), SIEMENS, EATON O MERLIN GERIN</v>
          </cell>
          <cell r="C344" t="str">
            <v>Un</v>
          </cell>
          <cell r="D344">
            <v>132402.47999999998</v>
          </cell>
          <cell r="E344">
            <v>25156.471199999996</v>
          </cell>
          <cell r="F344">
            <v>157558.95119999998</v>
          </cell>
          <cell r="G344">
            <v>1</v>
          </cell>
        </row>
        <row r="345">
          <cell r="B345" t="str">
            <v>BREAKER 3X15A  220 V,  100 KA INDUSTRIAL ABB(A1N 125 TMF 15-300 3P FF), SIEMENS, EATON O MERLIN GERIN</v>
          </cell>
          <cell r="C345" t="str">
            <v>Un</v>
          </cell>
          <cell r="D345">
            <v>205223.84399999998</v>
          </cell>
          <cell r="E345">
            <v>38992.530359999997</v>
          </cell>
          <cell r="F345">
            <v>244216.37435999999</v>
          </cell>
          <cell r="G345">
            <v>1</v>
          </cell>
        </row>
        <row r="346">
          <cell r="B346" t="str">
            <v>BREAKER 3X20A  220 V,  25 KA INDUSTRIAL ABB(A1B 125 TMF 20-300 3P FF), SIEMENS, EATON O MERLIN GERIN</v>
          </cell>
          <cell r="C346" t="str">
            <v>Un</v>
          </cell>
          <cell r="D346">
            <v>132402.47999999998</v>
          </cell>
          <cell r="E346">
            <v>25156.471199999996</v>
          </cell>
          <cell r="F346">
            <v>157558.95119999998</v>
          </cell>
          <cell r="G346">
            <v>1</v>
          </cell>
        </row>
        <row r="347">
          <cell r="B347" t="str">
            <v>BREAKER 3X20A  220 V,  100 KA INDUSTRIAL ABB(A1N 125 TMF 20-300 3P FF), SIEMENS, EATON O MERLIN GERIN</v>
          </cell>
          <cell r="C347" t="str">
            <v>Un</v>
          </cell>
          <cell r="D347">
            <v>205223.84399999998</v>
          </cell>
          <cell r="E347">
            <v>38992.530359999997</v>
          </cell>
          <cell r="F347">
            <v>244216.37435999999</v>
          </cell>
          <cell r="G347">
            <v>1</v>
          </cell>
        </row>
        <row r="348">
          <cell r="B348" t="str">
            <v>BREAKER 3X30A  220 V,  25 KA INDUSTRIAL ABB(A1B 125 TMF 30-300 3P FF), SIEMENS, EATON O MERLIN GERIN</v>
          </cell>
          <cell r="C348" t="str">
            <v>Un</v>
          </cell>
          <cell r="D348">
            <v>142332.666</v>
          </cell>
          <cell r="E348">
            <v>27043.206539999999</v>
          </cell>
          <cell r="F348">
            <v>169375.87254000001</v>
          </cell>
          <cell r="G348">
            <v>1</v>
          </cell>
        </row>
        <row r="349">
          <cell r="B349" t="str">
            <v>BREAKER 3X30A  220 V,  100 KA INDUSTRIAL ABB(A1N 125 TMF 30-300 3P FF), SIEMENS, EATON O MERLIN GERIN</v>
          </cell>
          <cell r="C349">
            <v>0</v>
          </cell>
          <cell r="D349">
            <v>225084.21599999999</v>
          </cell>
          <cell r="E349">
            <v>42766.001039999996</v>
          </cell>
          <cell r="F349">
            <v>267850.21703999996</v>
          </cell>
          <cell r="G349">
            <v>1</v>
          </cell>
        </row>
        <row r="350">
          <cell r="B350" t="str">
            <v>BREAKER 3X40A  220 V,  25 KA INDUSTRIAL ABB(A1B 125 TMF 40-400 3P FF), SIEMENS, EATON O MERLIN GERIN</v>
          </cell>
          <cell r="C350" t="str">
            <v>Un</v>
          </cell>
          <cell r="D350">
            <v>142332.666</v>
          </cell>
          <cell r="E350">
            <v>27043.206539999999</v>
          </cell>
          <cell r="F350">
            <v>169375.87254000001</v>
          </cell>
          <cell r="G350">
            <v>1</v>
          </cell>
        </row>
        <row r="351">
          <cell r="B351" t="str">
            <v>BREAKER 3X40A  220 V,  100 KA INDUSTRIAL ABB(A1N 125 TMF 40-400 3P FF), SIEMENS, EATON O MERLIN GERIN</v>
          </cell>
          <cell r="C351" t="str">
            <v>Un</v>
          </cell>
          <cell r="D351">
            <v>225084.21599999999</v>
          </cell>
          <cell r="E351">
            <v>42766.001039999996</v>
          </cell>
          <cell r="F351">
            <v>267850.21703999996</v>
          </cell>
          <cell r="G351">
            <v>1</v>
          </cell>
        </row>
        <row r="352">
          <cell r="B352" t="str">
            <v>BREAKER 3X50A  220 V,  25 KA INDUSTRIAL ABB(A1B 125 TMF 50-500 3P FF), SIEMENS, EATON O MERLIN GERIN</v>
          </cell>
          <cell r="C352" t="str">
            <v>Un</v>
          </cell>
          <cell r="D352">
            <v>142332.666</v>
          </cell>
          <cell r="E352">
            <v>27043.206539999999</v>
          </cell>
          <cell r="F352">
            <v>169375.87254000001</v>
          </cell>
          <cell r="G352">
            <v>1</v>
          </cell>
        </row>
        <row r="353">
          <cell r="B353" t="str">
            <v>BREAKER 3X50A  220 V,  100 KA INDUSTRIAL ABB(A1N 125 TMF 50-500 3P FF), SIEMENS, EATON O MERLIN GERIN</v>
          </cell>
          <cell r="C353" t="str">
            <v>Un</v>
          </cell>
          <cell r="D353">
            <v>225084.21599999999</v>
          </cell>
          <cell r="E353">
            <v>42766.001039999996</v>
          </cell>
          <cell r="F353">
            <v>267850.21703999996</v>
          </cell>
          <cell r="G353">
            <v>1</v>
          </cell>
        </row>
        <row r="354">
          <cell r="B354" t="str">
            <v>BREAKER 3X60A  220 V,  25 KA INDUSTRIAL ABB(A1B 125 TMF 60-600 3P FF), SIEMENS, EATON O MERLIN GERIN</v>
          </cell>
          <cell r="C354" t="str">
            <v>Un</v>
          </cell>
          <cell r="D354">
            <v>142332.666</v>
          </cell>
          <cell r="E354">
            <v>27043.206539999999</v>
          </cell>
          <cell r="F354">
            <v>169375.87254000001</v>
          </cell>
          <cell r="G354">
            <v>1</v>
          </cell>
        </row>
        <row r="355">
          <cell r="B355" t="str">
            <v>BREAKER 3X60A  220 V,  100 KA INDUSTRIAL ABB(A1N 125 TMF 60-600 3P FF), SIEMENS, EATON O MERLIN GERIN</v>
          </cell>
          <cell r="C355" t="str">
            <v>Un</v>
          </cell>
          <cell r="D355">
            <v>225084.21599999999</v>
          </cell>
          <cell r="E355">
            <v>42766.001039999996</v>
          </cell>
          <cell r="F355">
            <v>267850.21703999996</v>
          </cell>
          <cell r="G355">
            <v>1</v>
          </cell>
        </row>
        <row r="356">
          <cell r="B356" t="str">
            <v>BREAKER 3X70A  220 V,  25 KA INDUSTRIAL ABB(A1B 125 TMF 70-700 3P FF), SIEMENS, EATON O MERLIN GERIN</v>
          </cell>
          <cell r="C356" t="str">
            <v>Un</v>
          </cell>
          <cell r="D356">
            <v>145642.728</v>
          </cell>
          <cell r="E356">
            <v>27672.118320000001</v>
          </cell>
          <cell r="F356">
            <v>173314.84632000001</v>
          </cell>
          <cell r="G356">
            <v>1</v>
          </cell>
        </row>
        <row r="357">
          <cell r="B357" t="str">
            <v>BREAKER 3X70A  220 V,  100 KA INDUSTRIAL ABB(A1N 125 TMF 70-700 3P FF), SIEMENS, EATON O MERLIN GERIN</v>
          </cell>
          <cell r="C357" t="str">
            <v>Un</v>
          </cell>
          <cell r="D357">
            <v>231704.34</v>
          </cell>
          <cell r="E357">
            <v>44023.8246</v>
          </cell>
          <cell r="F357">
            <v>275728.16460000002</v>
          </cell>
          <cell r="G357">
            <v>1</v>
          </cell>
        </row>
        <row r="358">
          <cell r="B358" t="str">
            <v>BREAKER 3X80A  220 V,  25 KA INDUSTRIAL ABB(A1B 125 TMF 80-800 3P FF), SIEMENS, EATON O MERLIN GERIN</v>
          </cell>
          <cell r="C358" t="str">
            <v>Un</v>
          </cell>
          <cell r="D358">
            <v>145642.728</v>
          </cell>
          <cell r="E358">
            <v>27672.118320000001</v>
          </cell>
          <cell r="F358">
            <v>173314.84632000001</v>
          </cell>
          <cell r="G358">
            <v>1</v>
          </cell>
        </row>
        <row r="359">
          <cell r="B359" t="str">
            <v>BREAKER 3X80A  220 V,  100 KA INDUSTRIAL ABB(A1N 125 TMF 80-800 3P FF), SIEMENS, EATON O MERLIN GERIN</v>
          </cell>
          <cell r="C359" t="str">
            <v>Un</v>
          </cell>
          <cell r="D359">
            <v>238324.46399999998</v>
          </cell>
          <cell r="E359">
            <v>45281.648159999997</v>
          </cell>
          <cell r="F359">
            <v>283606.11215999996</v>
          </cell>
          <cell r="G359">
            <v>1</v>
          </cell>
        </row>
        <row r="360">
          <cell r="B360" t="str">
            <v>BREAKER 3X100A  220 V,  25 KA INDUSTRIAL ABB(A1B 125 TMF 100-1000 3P FF), SIEMENS, EATON O MERLIN GERIN</v>
          </cell>
          <cell r="C360" t="str">
            <v>Un</v>
          </cell>
          <cell r="D360">
            <v>145642.728</v>
          </cell>
          <cell r="E360">
            <v>27672.118320000001</v>
          </cell>
          <cell r="F360">
            <v>173314.84632000001</v>
          </cell>
          <cell r="G360">
            <v>2</v>
          </cell>
        </row>
        <row r="361">
          <cell r="B361" t="str">
            <v>BREAKER 3X100A  220 V,  100 KA INDUSTRIAL ABB(A1N 125 TMF 100-1000 3P FF), SIEMENS, EATON O MERLIN GERIN</v>
          </cell>
          <cell r="C361" t="str">
            <v>Un</v>
          </cell>
          <cell r="D361">
            <v>238324.46399999998</v>
          </cell>
          <cell r="E361">
            <v>45281.648159999997</v>
          </cell>
          <cell r="F361">
            <v>283606.11215999996</v>
          </cell>
          <cell r="G361">
            <v>2</v>
          </cell>
        </row>
        <row r="362">
          <cell r="B362" t="str">
            <v>BREAKER 3X125A  220 V,  25 KA INDUSTRIAL ABB(A1B 125 TMF 125-1250 3P FF), SIEMENS, EATON O MERLIN GERIN</v>
          </cell>
          <cell r="C362" t="str">
            <v>Un</v>
          </cell>
          <cell r="D362">
            <v>344246.44799999997</v>
          </cell>
          <cell r="E362">
            <v>65406.825119999994</v>
          </cell>
          <cell r="F362">
            <v>409653.27311999997</v>
          </cell>
          <cell r="G362">
            <v>2</v>
          </cell>
        </row>
        <row r="363">
          <cell r="B363" t="str">
            <v>BREAKER 3X125A  220 V,  100 KA INDUSTRIAL ABB(A1N 125 TMF 125-1250 3P FF), SIEMENS, EATON O MERLIN GERIN</v>
          </cell>
          <cell r="C363" t="str">
            <v>Un</v>
          </cell>
          <cell r="D363">
            <v>390587.31599999999</v>
          </cell>
          <cell r="E363">
            <v>74211.590039999995</v>
          </cell>
          <cell r="F363">
            <v>464798.90603999997</v>
          </cell>
          <cell r="G363">
            <v>2</v>
          </cell>
        </row>
        <row r="364">
          <cell r="B364" t="str">
            <v>BREAKER 3X150A  220 V,  85 KA INDUSTRIAL ABB(A2N 250 TMF 150-1500 3P FF), SIEMENS, EATON O MERLIN GERIN</v>
          </cell>
          <cell r="C364" t="str">
            <v>Un</v>
          </cell>
          <cell r="D364">
            <v>397207.44</v>
          </cell>
          <cell r="E364">
            <v>75469.4136</v>
          </cell>
          <cell r="F364">
            <v>472676.85360000003</v>
          </cell>
          <cell r="G364">
            <v>4</v>
          </cell>
        </row>
        <row r="365">
          <cell r="B365" t="str">
            <v>BREAKER 3X160A  220 V,  85 KA INDUSTRIAL ABB(A2N 250 TMF 160-1600 3P FF), SIEMENS, EATON O MERLIN GERIN</v>
          </cell>
          <cell r="C365" t="str">
            <v>Un</v>
          </cell>
          <cell r="D365">
            <v>397207.44</v>
          </cell>
          <cell r="E365">
            <v>75469.4136</v>
          </cell>
          <cell r="F365">
            <v>472676.85360000003</v>
          </cell>
          <cell r="G365">
            <v>4</v>
          </cell>
        </row>
        <row r="366">
          <cell r="B366" t="str">
            <v>BREAKER 3X175A  220 V,  85 KA INDUSTRIAL ABB(A2N 250 TMF 150-1750 3P FF), SIEMENS, EATON O MERLIN GERIN</v>
          </cell>
          <cell r="C366" t="str">
            <v>Un</v>
          </cell>
          <cell r="D366">
            <v>397207.44</v>
          </cell>
          <cell r="E366">
            <v>75469.4136</v>
          </cell>
          <cell r="F366">
            <v>472676.85360000003</v>
          </cell>
          <cell r="G366">
            <v>4</v>
          </cell>
        </row>
        <row r="367">
          <cell r="B367" t="str">
            <v>BREAKER 3X200A  220 V,  85 KA INDUSTRIAL ABB(A2N 250 TMF 200-2000 3P FF), SIEMENS, EATON O MERLIN GERIN</v>
          </cell>
          <cell r="C367" t="str">
            <v>Un</v>
          </cell>
          <cell r="D367">
            <v>397207.44</v>
          </cell>
          <cell r="E367">
            <v>75469.4136</v>
          </cell>
          <cell r="F367">
            <v>472676.85360000003</v>
          </cell>
          <cell r="G367">
            <v>4</v>
          </cell>
        </row>
        <row r="368">
          <cell r="B368" t="str">
            <v>BREAKER 3X225A  220 V,  85 KA INDUSTRIAL ABB(A2N 250 TMF 225-2250 3P FF), SIEMENS, EATON O MERLIN GERIN</v>
          </cell>
          <cell r="C368" t="str">
            <v>Un</v>
          </cell>
          <cell r="D368">
            <v>397207.44</v>
          </cell>
          <cell r="E368">
            <v>75469.4136</v>
          </cell>
          <cell r="F368">
            <v>472676.85360000003</v>
          </cell>
          <cell r="G368">
            <v>4</v>
          </cell>
        </row>
        <row r="369">
          <cell r="B369" t="str">
            <v>BREAKER 3X250A  220 V,  85 KA INDUSTRIAL ABB(A2N 250 TMF 250-2500 3P FF), SIEMENS, EATON O MERLIN GERIN</v>
          </cell>
          <cell r="C369" t="str">
            <v>Un</v>
          </cell>
          <cell r="D369">
            <v>503129.42399999994</v>
          </cell>
          <cell r="E369">
            <v>95594.590559999997</v>
          </cell>
          <cell r="F369">
            <v>598724.01455999992</v>
          </cell>
          <cell r="G369">
            <v>4</v>
          </cell>
        </row>
        <row r="370">
          <cell r="B370" t="str">
            <v>BREAKER 3X320A  220 V,  85 KA INDUSTRIAL ABB(A3N 400 TMF 320-3200 3P FF), SIEMENS, EATON O MERLIN GERIN</v>
          </cell>
          <cell r="C370" t="str">
            <v>Un</v>
          </cell>
          <cell r="D370">
            <v>761314.26</v>
          </cell>
          <cell r="E370">
            <v>144649.70939999999</v>
          </cell>
          <cell r="F370">
            <v>905963.96940000006</v>
          </cell>
          <cell r="G370">
            <v>4</v>
          </cell>
        </row>
        <row r="371">
          <cell r="B371" t="str">
            <v>BREAKER 3X400A  220 V,  85 KA INDUSTRIAL ABB(A3N 400 TMF 400-4000 3P FF), SIEMENS, EATON O MERLIN GERIN</v>
          </cell>
          <cell r="C371" t="str">
            <v>Un</v>
          </cell>
          <cell r="D371">
            <v>761314.26</v>
          </cell>
          <cell r="E371">
            <v>144649.70939999999</v>
          </cell>
          <cell r="F371">
            <v>905963.96940000006</v>
          </cell>
          <cell r="G371">
            <v>6</v>
          </cell>
        </row>
        <row r="372">
          <cell r="B372" t="str">
            <v>BREAKER 3X500A  220 V,  85 KA INDUSTRIAL ABB(A3N 630 TMF 500-5000 3P FF), SIEMENS, EATON O MERLIN GERIN</v>
          </cell>
          <cell r="C372" t="str">
            <v>Un</v>
          </cell>
          <cell r="D372">
            <v>1919835.96</v>
          </cell>
          <cell r="E372">
            <v>364768.83240000001</v>
          </cell>
          <cell r="F372">
            <v>2284604.7924000002</v>
          </cell>
          <cell r="G372">
            <v>6</v>
          </cell>
        </row>
        <row r="373">
          <cell r="B373" t="str">
            <v>BREAKER 3X630A  220 V,  85 KA INDUSTRIAL ABB(A3N 630 ELT-LI In=630  3P FF-CON RELÈ ELECTRÒNICO CON PROTECCIÒN DE SOBRECARGA), SIEMENS, EATON O MERLIN GERIN</v>
          </cell>
          <cell r="C373" t="str">
            <v>Un</v>
          </cell>
          <cell r="D373">
            <v>2184640.92</v>
          </cell>
          <cell r="E373">
            <v>415081.77480000001</v>
          </cell>
          <cell r="F373">
            <v>2599722.6947999997</v>
          </cell>
          <cell r="G373">
            <v>6</v>
          </cell>
        </row>
        <row r="374">
          <cell r="B374" t="str">
            <v>BREAKER TOTALIZADOR  INDUSTRIAL 3X600A  220 V. TERMOMAGNÉTICO, Icu=85KA. Ics=50%Icu.MARCA SCHNEIDER ELECTRIC (REFERENCIA EZC630N3600), SIEMENS, EATON O ABB.</v>
          </cell>
          <cell r="C374" t="str">
            <v>Un</v>
          </cell>
          <cell r="D374">
            <v>1052599.716</v>
          </cell>
          <cell r="E374">
            <v>199993.94604000001</v>
          </cell>
          <cell r="F374">
            <v>1252593.6620400001</v>
          </cell>
          <cell r="G374">
            <v>2</v>
          </cell>
        </row>
        <row r="375">
          <cell r="B375" t="str">
            <v>BREAKER TOTALIZADOR  INDUSTRIAL 3X500A  220 V. TERMOMAGNÉTICO, Icu=85KA. Ics=50%Icu.MARCA SCHNEIDER ELECTRIC (REFERENCIA EZC630N3500), SIEMENS, EATON O ABB.</v>
          </cell>
          <cell r="C375" t="str">
            <v>Un</v>
          </cell>
          <cell r="D375">
            <v>1052599.716</v>
          </cell>
          <cell r="E375">
            <v>199993.94604000001</v>
          </cell>
          <cell r="F375">
            <v>1252593.6620400001</v>
          </cell>
          <cell r="G375">
            <v>2</v>
          </cell>
        </row>
        <row r="376">
          <cell r="B376" t="str">
            <v>BREAKER TOTALIZADOR  INDUSTRIAL 3X400A  220 V. TERMOMAGNÉTICO, Icu=85KA. Ics=50%Icu.MARCA SCHNEIDER ELECTRIC (REFERENCIA EZC400N3400), SIEMENS, EATON O ABB.</v>
          </cell>
          <cell r="C376" t="str">
            <v>Un</v>
          </cell>
          <cell r="D376">
            <v>491213.20079999999</v>
          </cell>
          <cell r="E376">
            <v>93330.508151999995</v>
          </cell>
          <cell r="F376">
            <v>584543.70895200002</v>
          </cell>
          <cell r="G376">
            <v>2</v>
          </cell>
        </row>
        <row r="377">
          <cell r="B377" t="str">
            <v>BREAKER TOTALIZADOR  INDUSTRIAL 3X350A  220 V. TERMOMAGNÉTICO, Icu=85KA. Ics=50%Icu.MARCA SCHNEIDER ELECTRIC (REFERENCIA EZC400N3350), SIEMENS, EATON O ABB.</v>
          </cell>
          <cell r="C377" t="str">
            <v>Un</v>
          </cell>
          <cell r="D377">
            <v>491213.20079999999</v>
          </cell>
          <cell r="E377">
            <v>93330.508151999995</v>
          </cell>
          <cell r="F377">
            <v>584543.70895200002</v>
          </cell>
          <cell r="G377">
            <v>2</v>
          </cell>
        </row>
        <row r="378">
          <cell r="B378" t="str">
            <v>BREAKER TOTALIZADOR  INDUSTRIAL 3X300A  220 V. TERMOMAGNÉTICO, Icu=85KA. Ics=50%Icu.MARCA SCHNEIDER ELECTRIC (REFERENCIA EZC400N3300), SIEMENS, EATON O ABB.</v>
          </cell>
          <cell r="C378" t="str">
            <v>Un</v>
          </cell>
          <cell r="D378">
            <v>491213.20079999999</v>
          </cell>
          <cell r="E378">
            <v>93330.508151999995</v>
          </cell>
          <cell r="F378">
            <v>584543.70895200002</v>
          </cell>
          <cell r="G378">
            <v>2</v>
          </cell>
        </row>
        <row r="379">
          <cell r="B379" t="str">
            <v>BREAKER TOTALIZADOR  INDUSTRIAL 3X250A  220 V. TERMOMAGNÉTICO, Icu=50KA. Ics=50%Icu.MARCA SCHNEIDER ELECTRIC (REFERENCIA EZC250N3250), SIEMENS, EATON O ABB.</v>
          </cell>
          <cell r="C379" t="str">
            <v>Un</v>
          </cell>
          <cell r="D379">
            <v>312999.46271999995</v>
          </cell>
          <cell r="E379">
            <v>59469.897916799993</v>
          </cell>
          <cell r="F379">
            <v>372469.36063679995</v>
          </cell>
          <cell r="G379">
            <v>2</v>
          </cell>
        </row>
        <row r="380">
          <cell r="B380" t="str">
            <v>BREAKER TOTALIZADOR  INDUSTRIAL 3X225A  220 V. TERMOMAGNÉTICO, Icu=50KA. Ics=50%Icu.MARCA SCHNEIDER ELECTRIC (REFERENCIA EZC250N3225), SIEMENS, EATON O ABB.</v>
          </cell>
          <cell r="C380" t="str">
            <v>Un</v>
          </cell>
          <cell r="D380">
            <v>312999.46271999995</v>
          </cell>
          <cell r="E380">
            <v>59469.897916799993</v>
          </cell>
          <cell r="F380">
            <v>372469.36063679995</v>
          </cell>
          <cell r="G380">
            <v>2</v>
          </cell>
        </row>
        <row r="381">
          <cell r="B381" t="str">
            <v>BREAKER TOTALIZADOR  INDUSTRIAL 3X200A  220 V. TERMOMAGNÉTICO, Icu=50KA. Ics=50%Icu.MARCA SCHNEIDER ELECTRIC (REFERENCIA EZC250N3200), SIEMENS, EATON O ABB.</v>
          </cell>
          <cell r="C381" t="str">
            <v>Un</v>
          </cell>
          <cell r="D381">
            <v>312999.46271999995</v>
          </cell>
          <cell r="E381">
            <v>59469.897916799993</v>
          </cell>
          <cell r="F381">
            <v>372469.36063679995</v>
          </cell>
          <cell r="G381">
            <v>2</v>
          </cell>
        </row>
        <row r="382">
          <cell r="B382" t="str">
            <v>BREAKER TOTALIZADOR  INDUSTRIAL 3X175A  220 V. TERMOMAGNÉTICO, Icu=50KA. Ics=50%Icu.MARCA SCHNEIDER ELECTRIC (REFERENCIA EZC250N3175), SIEMENS, EATON O ABB.</v>
          </cell>
          <cell r="C382" t="str">
            <v>Un</v>
          </cell>
          <cell r="D382">
            <v>312999.46271999995</v>
          </cell>
          <cell r="E382">
            <v>59469.897916799993</v>
          </cell>
          <cell r="F382">
            <v>372469.36063679995</v>
          </cell>
          <cell r="G382">
            <v>2</v>
          </cell>
        </row>
        <row r="383">
          <cell r="B383" t="str">
            <v>BREAKER TOTALIZADOR  INDUSTRIAL 3X160A  220 V. TERMOMAGNÉTICO, Icu=50KA. Ics=50%Icu.MARCA SCHNEIDER ELECTRIC (REFERENCIA EZC250N3160), SIEMENS, EATON O ABB.</v>
          </cell>
          <cell r="C383" t="str">
            <v>Un</v>
          </cell>
          <cell r="D383">
            <v>312999.46271999995</v>
          </cell>
          <cell r="E383">
            <v>59469.897916799993</v>
          </cell>
          <cell r="F383">
            <v>372469.36063679995</v>
          </cell>
          <cell r="G383">
            <v>2</v>
          </cell>
        </row>
        <row r="384">
          <cell r="B384" t="str">
            <v>BREAKER TOTALIZADOR  INDUSTRIAL 3X150A  220 V. TERMOMAGNÉTICO, Icu=50KA. Ics=50%Icu.MARCA SCHNEIDER ELECTRIC (REFERENCIA EZC250N3150), SIEMENS, EATON O ABB.</v>
          </cell>
          <cell r="C384" t="str">
            <v>Un</v>
          </cell>
          <cell r="D384">
            <v>312999.46271999995</v>
          </cell>
          <cell r="E384">
            <v>59469.897916799993</v>
          </cell>
          <cell r="F384">
            <v>372469.36063679995</v>
          </cell>
          <cell r="G384">
            <v>2</v>
          </cell>
        </row>
        <row r="385">
          <cell r="B385" t="str">
            <v>BREAKER TOTALIZADOR  INDUSTRIAL 3X125A  220 V. TERMOMAGNÉTICO, Icu=50KA. Ics=50%Icu.MARCA SCHNEIDER ELECTRIC (REFERENCIA EZC250N3125), SIEMENS, EATON O ABB.</v>
          </cell>
          <cell r="C385" t="str">
            <v>Un</v>
          </cell>
          <cell r="D385">
            <v>277912.80551999999</v>
          </cell>
          <cell r="E385">
            <v>52803.433048799998</v>
          </cell>
          <cell r="F385">
            <v>330716.23856879998</v>
          </cell>
          <cell r="G385">
            <v>2</v>
          </cell>
        </row>
        <row r="386">
          <cell r="B386" t="str">
            <v>BREAKER TOTALIZADOR  INDUSTRIAL 3X100A  220 V. TERMOMAGNÉTICO, Icu=25KA. Ics=50%Icu.MARCA SCHNEIDER ELECTRIC (REFERENCIA EZC100N3100), SIEMENS, EATON O ABB.</v>
          </cell>
          <cell r="C386" t="str">
            <v>Un</v>
          </cell>
          <cell r="D386">
            <v>124921.73988000001</v>
          </cell>
          <cell r="E386">
            <v>23735.130577200001</v>
          </cell>
          <cell r="F386">
            <v>148656.87045720001</v>
          </cell>
          <cell r="G386">
            <v>2</v>
          </cell>
        </row>
        <row r="387">
          <cell r="B387" t="str">
            <v>BREAKER TOTALIZADOR  INDUSTRIAL 3X80A  220 V. TERMOMAGNÉTICO, Icu=25KA. Ics=50%Icu.MARCA SCHNEIDER ELECTRIC (REFERENCIA EZC100N3080), SIEMENS, EATON O ABB.</v>
          </cell>
          <cell r="C387" t="str">
            <v>Un</v>
          </cell>
          <cell r="D387">
            <v>124921.73988000001</v>
          </cell>
          <cell r="E387">
            <v>23735.130577200001</v>
          </cell>
          <cell r="F387">
            <v>148656.87045720001</v>
          </cell>
          <cell r="G387">
            <v>2</v>
          </cell>
        </row>
        <row r="388">
          <cell r="B388" t="str">
            <v>BREAKER TOTALIZADOR  INDUSTRIAL 3X60A  220 V. TERMOMAGNÉTICO, Icu=25KA. Ics=50%Icu.MARCA SCHNEIDER ELECTRIC (REFERENCIA EZC100N3060), SIEMENS, EATON O ABB.</v>
          </cell>
          <cell r="C388" t="str">
            <v>Un</v>
          </cell>
          <cell r="D388">
            <v>123531.51384</v>
          </cell>
          <cell r="E388">
            <v>23470.9876296</v>
          </cell>
          <cell r="F388">
            <v>147002.50146960001</v>
          </cell>
          <cell r="G388">
            <v>2</v>
          </cell>
        </row>
        <row r="389">
          <cell r="B389" t="str">
            <v>BREAKER TOTALIZADOR  INDUSTRIAL 3X50A  220 V. TERMOMAGNÉTICO, Icu=25KA. Ics=50%Icu.MARCA SCHNEIDER ELECTRIC (REFERENCIA EZC100N3050), SIEMENS, EATON O ABB.</v>
          </cell>
          <cell r="C389" t="str">
            <v>Un</v>
          </cell>
          <cell r="D389">
            <v>123531.51384</v>
          </cell>
          <cell r="E389">
            <v>23470.9876296</v>
          </cell>
          <cell r="F389">
            <v>147002.50146960001</v>
          </cell>
          <cell r="G389">
            <v>2</v>
          </cell>
        </row>
        <row r="390">
          <cell r="B390" t="str">
            <v>BREAKER TOTALIZADOR  INDUSTRIAL 3X40A  220 V. TERMOMAGNÉTICO, Icu=25KA. Ics=50%Icu.MARCA SCHNEIDER ELECTRIC (REFERENCIA EZC100N3040), SIEMENS, EATON O ABB.</v>
          </cell>
          <cell r="C390" t="str">
            <v>Un</v>
          </cell>
          <cell r="D390">
            <v>123531.51384</v>
          </cell>
          <cell r="E390">
            <v>23470.9876296</v>
          </cell>
          <cell r="F390">
            <v>147002.50146960001</v>
          </cell>
          <cell r="G390">
            <v>2</v>
          </cell>
        </row>
        <row r="391">
          <cell r="B391" t="str">
            <v>BREAKER TOTALIZADOR  INDUSTRIAL 3X30A  220 V. TERMOMAGNÉTICO, Icu=25KA. Ics=50%Icu.MARCA SCHNEIDER ELECTRIC (REFERENCIA EZC100N3030), SIEMENS, EATON O ABB.</v>
          </cell>
          <cell r="C391" t="str">
            <v>Un</v>
          </cell>
          <cell r="D391">
            <v>123531.51384</v>
          </cell>
          <cell r="E391">
            <v>23470.9876296</v>
          </cell>
          <cell r="F391">
            <v>147002.50146960001</v>
          </cell>
          <cell r="G391">
            <v>2</v>
          </cell>
        </row>
        <row r="392">
          <cell r="B392" t="str">
            <v>BREAKER TOTALIZADOR  INDUSTRIAL 3X20A  220 V. TERMOMAGNÉTICO, Icu=25KA. Ics=50%Icu.MARCA SCHNEIDER ELECTRIC (REFERENCIA EZC100N3020), SIEMENS, EATON O ABB.</v>
          </cell>
          <cell r="C392" t="str">
            <v>Un</v>
          </cell>
          <cell r="D392">
            <v>123531.51384</v>
          </cell>
          <cell r="E392">
            <v>23470.9876296</v>
          </cell>
          <cell r="F392">
            <v>147002.50146960001</v>
          </cell>
          <cell r="G392">
            <v>2</v>
          </cell>
        </row>
        <row r="393">
          <cell r="B393" t="str">
            <v>BREAKER TOTALIZADOR  INDUSTRIAL 3X600A  220 V. AJUSTABLE TÈRMICA Y MAGNÈTICAMENTE (420-600A),  Icu=40KA. Ics=100%Icu.MARCA SCHNEIDER ELECTRIC (REFERENCIA LV563306), SIEMENS, EATON O ABB.</v>
          </cell>
          <cell r="C393" t="str">
            <v>Un</v>
          </cell>
          <cell r="D393">
            <v>1303833.4217999999</v>
          </cell>
          <cell r="E393">
            <v>247728.35014199998</v>
          </cell>
          <cell r="F393">
            <v>1551561.7719419999</v>
          </cell>
          <cell r="G393">
            <v>2</v>
          </cell>
        </row>
        <row r="394">
          <cell r="B394" t="str">
            <v>BREAKER TOTALIZADOR  INDUSTRIAL 3X500A  220 V. AJUSTABLE TÈRMICA Y MAGNÈTICAMENTE (350-500A),  Icu=40KA. Ics=100%Icu.MARCA SCHNEIDER ELECTRIC (REFERENCIA LV563305), SIEMENS, EATON O ABB.</v>
          </cell>
          <cell r="C394" t="str">
            <v>Un</v>
          </cell>
          <cell r="D394">
            <v>1303833.4217999999</v>
          </cell>
          <cell r="E394">
            <v>247728.35014199998</v>
          </cell>
          <cell r="F394">
            <v>1551561.7719419999</v>
          </cell>
          <cell r="G394">
            <v>2</v>
          </cell>
        </row>
        <row r="395">
          <cell r="B395" t="str">
            <v>BREAKER TOTALIZADOR  INDUSTRIAL 3X400A  220 V. AJUSTABLE TÈRMICA Y MAGNÈTICAMENTE (280-400A),  Icu=40KA. Ics=100%Icu.MARCA SCHNEIDER ELECTRIC (REFERENCIA LV540306), SIEMENS, EATON O ABB.</v>
          </cell>
          <cell r="C395" t="str">
            <v>Un</v>
          </cell>
          <cell r="D395">
            <v>780314.01588000008</v>
          </cell>
          <cell r="E395">
            <v>148259.66301720002</v>
          </cell>
          <cell r="F395">
            <v>928573.67889720015</v>
          </cell>
          <cell r="G395">
            <v>2</v>
          </cell>
        </row>
        <row r="396">
          <cell r="B396" t="str">
            <v>BREAKER TOTALIZADOR  INDUSTRIAL 3X320A  220 V. AJUSTABLE TÈRMICA Y MAGNÈTICAMENTE (224-350A),  Icu=40KA. Ics=100%Icu.MARCA SCHNEIDER ELECTRIC (REFERENCIA LV540305), SIEMENS, EATON O ABB.</v>
          </cell>
          <cell r="C396" t="str">
            <v>Un</v>
          </cell>
          <cell r="D396">
            <v>720004.68623999995</v>
          </cell>
          <cell r="E396">
            <v>136800.89038559998</v>
          </cell>
          <cell r="F396">
            <v>856805.57662559999</v>
          </cell>
          <cell r="G396">
            <v>2</v>
          </cell>
        </row>
        <row r="397">
          <cell r="B397" t="str">
            <v>BREAKER TOTALIZADOR  INDUSTRIAL 3X250A  220 V. AJUSTABLE TÈRMICA Y MAGNÈTICAMENTE (175-250A),  Icu=40KA. Ics=100%Icu.MARCA SCHNEIDER ELECTRIC (REFERENCIA LV525303), SIEMENS, EATON O ABB.</v>
          </cell>
          <cell r="C397" t="str">
            <v>Un</v>
          </cell>
          <cell r="D397">
            <v>350866.57199999999</v>
          </cell>
          <cell r="E397">
            <v>66664.648679999998</v>
          </cell>
          <cell r="F397">
            <v>417531.22067999997</v>
          </cell>
          <cell r="G397">
            <v>2</v>
          </cell>
        </row>
        <row r="398">
          <cell r="B398" t="str">
            <v>BREAKER TOTALIZADOR  INDUSTRIAL 3X200A  220 V. AJUSTABLE TÈRMICA Y MAGNÈTICAMENTE (140-200A),  Icu=40KA. Ics=100%Icu.MARCA SCHNEIDER ELECTRIC (REFERENCIA LV525302), SIEMENS, EATON O ABB.</v>
          </cell>
          <cell r="C398" t="str">
            <v>Un</v>
          </cell>
          <cell r="D398">
            <v>350866.57199999999</v>
          </cell>
          <cell r="E398">
            <v>66664.648679999998</v>
          </cell>
          <cell r="F398">
            <v>417531.22067999997</v>
          </cell>
          <cell r="G398">
            <v>2</v>
          </cell>
        </row>
        <row r="399">
          <cell r="B399" t="str">
            <v>BREAKER TOTALIZADOR  INDUSTRIAL 3X160A  220 V. AJUSTABLE TÈRMICA Y MAGNÈTICAMENTE (112-160A),  Icu=40KA. Ics=100%Icu.MARCA SCHNEIDER ELECTRIC (REFERENCIA LV516303), SIEMENS, EATON O ABB.</v>
          </cell>
          <cell r="C399" t="str">
            <v>Un</v>
          </cell>
          <cell r="D399">
            <v>350866.57199999999</v>
          </cell>
          <cell r="E399">
            <v>66664.648679999998</v>
          </cell>
          <cell r="F399">
            <v>417531.22067999997</v>
          </cell>
          <cell r="G399">
            <v>2</v>
          </cell>
        </row>
        <row r="400">
          <cell r="B400" t="str">
            <v>BREAKER TOTALIZADOR  INDUSTRIAL 3X125A  220 V. AJUSTABLE TÈRMICA Y MAGNÈTICAMENTE (87-125A),  Icu=40KA. Ics=100%Icu.MARCA SCHNEIDER ELECTRIC (REFERENCIA LV516302), SIEMENS, EATON O ABB.</v>
          </cell>
          <cell r="C400" t="str">
            <v>Un</v>
          </cell>
          <cell r="D400">
            <v>350866.57199999999</v>
          </cell>
          <cell r="E400">
            <v>66664.648679999998</v>
          </cell>
          <cell r="F400">
            <v>417531.22067999997</v>
          </cell>
          <cell r="G400">
            <v>2</v>
          </cell>
        </row>
        <row r="401">
          <cell r="B401" t="str">
            <v>BREAKER TOTALIZADOR  INDUSTRIAL 3X100A  220 V. AJUSTABLE TÈRMICA Y MAGNÈTICAMENTE (70-100A),  Icu=40KA. Ics=100%Icu.MARCA SCHNEIDER ELECTRIC (REFERENCIA LV510307), SIEMENS, EATON O ABB.</v>
          </cell>
          <cell r="C401" t="str">
            <v>Un</v>
          </cell>
          <cell r="D401">
            <v>155771.51772</v>
          </cell>
          <cell r="E401">
            <v>29596.588366800002</v>
          </cell>
          <cell r="F401">
            <v>185368.10608679999</v>
          </cell>
          <cell r="G401">
            <v>2</v>
          </cell>
        </row>
        <row r="402">
          <cell r="B402" t="str">
            <v>BREAKER TOTALIZADOR  INDUSTRIAL 3X80A  220 V. AJUSTABLE TÈRMICA Y MAGNÈTICAMENTE (56-80A),  Icu=40KA. Ics=100%Icu.MARCA SCHNEIDER ELECTRIC (REFERENCIA LV510306), SIEMENS, EATON O ABB.</v>
          </cell>
          <cell r="C402" t="str">
            <v>Un</v>
          </cell>
          <cell r="D402">
            <v>155771.51772</v>
          </cell>
          <cell r="E402">
            <v>29596.588366800002</v>
          </cell>
          <cell r="F402">
            <v>185368.10608679999</v>
          </cell>
          <cell r="G402">
            <v>2</v>
          </cell>
        </row>
        <row r="403">
          <cell r="B403" t="str">
            <v>BREAKER TOTALIZADOR  INDUSTRIAL 3X63A  220 V. AJUSTABLE TÈRMICA Y MAGNÈTICAMENTE (44-63A),  Icu=40KA. Ics=100%Icu.MARCA SCHNEIDER ELECTRIC (REFERENCIA LV510305), SIEMENS, EATON O ABB.</v>
          </cell>
          <cell r="C403" t="str">
            <v>Un</v>
          </cell>
          <cell r="D403">
            <v>155771.51772</v>
          </cell>
          <cell r="E403">
            <v>29596.588366800002</v>
          </cell>
          <cell r="F403">
            <v>185368.10608679999</v>
          </cell>
          <cell r="G403">
            <v>2</v>
          </cell>
        </row>
        <row r="404">
          <cell r="B404" t="str">
            <v>BREAKER TOTALIZADOR  INDUSTRIAL 3X50A  220 V. AJUSTABLE TÈRMICA Y MAGNÈTICAMENTE (22-32A),  Icu=40KA. Ics=100%Icu.MARCA SCHNEIDER ELECTRIC (REFERENCIA LV516304), SIEMENS, EATON O ABB.</v>
          </cell>
          <cell r="C404" t="str">
            <v>Un</v>
          </cell>
          <cell r="D404">
            <v>151600.83959999998</v>
          </cell>
          <cell r="E404">
            <v>28804.159523999995</v>
          </cell>
          <cell r="F404">
            <v>180404.99912399997</v>
          </cell>
          <cell r="G404">
            <v>2</v>
          </cell>
        </row>
        <row r="405">
          <cell r="B405" t="str">
            <v>BREAKER TOTALIZADOR  INDUSTRIAL 3X40A  220 V. AJUSTABLE TÈRMICA Y MAGNÈTICAMENTE (22-32A),  Icu=40KA. Ics=100%Icu.MARCA SCHNEIDER ELECTRIC (REFERENCIA LV516303), SIEMENS, EATON O ABB.</v>
          </cell>
          <cell r="C405" t="str">
            <v>Un</v>
          </cell>
          <cell r="D405">
            <v>151600.83959999998</v>
          </cell>
          <cell r="E405">
            <v>28804.159523999995</v>
          </cell>
          <cell r="F405">
            <v>180404.99912399997</v>
          </cell>
          <cell r="G405">
            <v>2</v>
          </cell>
        </row>
        <row r="406">
          <cell r="B406" t="str">
            <v>BREAKER TOTALIZADOR  INDUSTRIAL 3X32A  220 V. AJUSTABLE TÈRMICA Y MAGNÈTICAMENTE (22-32A),  Icu=40KA. Ics=100%Icu.MARCA SCHNEIDER ELECTRIC (REFERENCIA LV516302), SIEMENS, EATON O ABB.</v>
          </cell>
          <cell r="C406" t="str">
            <v>Un</v>
          </cell>
          <cell r="D406">
            <v>151600.83959999998</v>
          </cell>
          <cell r="E406">
            <v>28804.159523999995</v>
          </cell>
          <cell r="F406">
            <v>180404.99912399997</v>
          </cell>
          <cell r="G406">
            <v>2</v>
          </cell>
        </row>
        <row r="407">
          <cell r="B407" t="str">
            <v>BREAKER TOTALIZADOR  INDUSTRIAL 3X25A  220 V. AJUSTABLE TÈRMICA Y MAGNÈTICAMENTE (18-25A),  Icu=40KA. Ics=100%Icu.MARCA SCHNEIDER ELECTRIC (REFERENCIA LV510301), SIEMENS, EATON O ABB.</v>
          </cell>
          <cell r="C407" t="str">
            <v>Un</v>
          </cell>
          <cell r="D407">
            <v>151600.83959999998</v>
          </cell>
          <cell r="E407">
            <v>28804.159523999995</v>
          </cell>
          <cell r="F407">
            <v>180404.99912399997</v>
          </cell>
          <cell r="G407">
            <v>2</v>
          </cell>
        </row>
        <row r="408">
          <cell r="B408" t="str">
            <v>Contactor tripolar Automático 220V, 65A, AC3 (Contactos Aux: 1NA+1NC). MARCA SCHNEIDER ELECTRIC (REFERENCIA LC1E65), SIEMENS, EATON O ABB.</v>
          </cell>
          <cell r="C408" t="str">
            <v>Un</v>
          </cell>
          <cell r="D408">
            <v>329946.98015999998</v>
          </cell>
          <cell r="E408">
            <v>62689.926230399993</v>
          </cell>
          <cell r="F408">
            <v>392636.90639039996</v>
          </cell>
          <cell r="G408">
            <v>2</v>
          </cell>
        </row>
        <row r="409">
          <cell r="B409" t="str">
            <v>Contactor tripolar Automático 220V, 18A, AC3 (Contactos Aux: 1NA). MARCA SCHNEIDER ELECTRIC (REFERENCIA LC1E1810), SIEMENS, EATON O ABB.</v>
          </cell>
          <cell r="C409" t="str">
            <v>Un</v>
          </cell>
          <cell r="D409">
            <v>60552.067519999997</v>
          </cell>
          <cell r="E409">
            <v>11504.892828799999</v>
          </cell>
          <cell r="F409">
            <v>72056.960348799999</v>
          </cell>
          <cell r="G409">
            <v>1.5</v>
          </cell>
        </row>
        <row r="410">
          <cell r="B410" t="str">
            <v>Contactor tripolar Automático 220V, 32A, AC3 (Contactos Aux: 1NA). MARCA SCHNEIDER ELECTRIC (REFERENCIA LC1E3210), SIEMENS, EATON O ABB.</v>
          </cell>
          <cell r="C410" t="str">
            <v>Un</v>
          </cell>
          <cell r="D410">
            <v>112994.48314</v>
          </cell>
          <cell r="E410">
            <v>21468.951796599998</v>
          </cell>
          <cell r="F410">
            <v>134463.43493659998</v>
          </cell>
          <cell r="G410">
            <v>1.5</v>
          </cell>
        </row>
        <row r="411">
          <cell r="B411" t="str">
            <v>Temporizador eléctrónico programable y multifunción para montaje en riel, Rango: Multiescala 0,1seg a 10 días, ON fijo OFF fijo, 1 contacto conmutado, 12-240VAC/DC</v>
          </cell>
          <cell r="C411" t="str">
            <v>un</v>
          </cell>
          <cell r="D411">
            <v>277427.32975999999</v>
          </cell>
          <cell r="E411">
            <v>52711.192654400002</v>
          </cell>
          <cell r="F411">
            <v>330138.52241440001</v>
          </cell>
          <cell r="G411">
            <v>0.5</v>
          </cell>
        </row>
        <row r="412">
          <cell r="B412" t="str">
            <v>Rele de estado solido monopolar 25A</v>
          </cell>
          <cell r="C412">
            <v>0</v>
          </cell>
          <cell r="D412">
            <v>165503.09999999998</v>
          </cell>
          <cell r="E412">
            <v>31445.588999999996</v>
          </cell>
          <cell r="F412">
            <v>196948.68899999998</v>
          </cell>
          <cell r="G412">
            <v>0</v>
          </cell>
        </row>
        <row r="413">
          <cell r="B413" t="str">
            <v>Pulsador tipo superficie plana, diametro 22mm, IP65, 10A, contacto NA.</v>
          </cell>
          <cell r="C413" t="str">
            <v>UN</v>
          </cell>
          <cell r="D413">
            <v>19345.179584650919</v>
          </cell>
          <cell r="E413">
            <v>3675.5841210836747</v>
          </cell>
          <cell r="F413">
            <v>23020.763705734593</v>
          </cell>
          <cell r="G413">
            <v>0.15</v>
          </cell>
        </row>
        <row r="414">
          <cell r="B414" t="str">
            <v xml:space="preserve">BREAKER MONOPOLAR ENCHUFABLE. TACO SIEMENS Q115. 1x15 </v>
          </cell>
          <cell r="C414" t="str">
            <v>UN</v>
          </cell>
          <cell r="D414">
            <v>9163.3549700000003</v>
          </cell>
          <cell r="E414">
            <v>1741.0374443000001</v>
          </cell>
          <cell r="F414">
            <v>10904.3924143</v>
          </cell>
          <cell r="G414">
            <v>0.3</v>
          </cell>
        </row>
        <row r="415">
          <cell r="B415" t="str">
            <v xml:space="preserve">BREAKER MONOPOLAR ENCHUFABLE.TACO SIEMENS Q120 1x20 </v>
          </cell>
          <cell r="C415" t="str">
            <v>UN</v>
          </cell>
          <cell r="D415">
            <v>9163.3549700000003</v>
          </cell>
          <cell r="E415">
            <v>1741.0374443000001</v>
          </cell>
          <cell r="F415">
            <v>10904.3924143</v>
          </cell>
          <cell r="G415">
            <v>0.3</v>
          </cell>
        </row>
        <row r="416">
          <cell r="B416" t="str">
            <v xml:space="preserve">BREAKER MONOPOLAR.TACO SIEMENS Q130 1x30 </v>
          </cell>
          <cell r="C416" t="str">
            <v>UN</v>
          </cell>
          <cell r="D416">
            <v>9163.3549700000003</v>
          </cell>
          <cell r="E416">
            <v>1741.0374443000001</v>
          </cell>
          <cell r="F416">
            <v>10904.3924143</v>
          </cell>
          <cell r="G416">
            <v>0.3</v>
          </cell>
        </row>
        <row r="417">
          <cell r="B417" t="str">
            <v xml:space="preserve">BREAKER MONOPOLAR ENCHUFABLE.TACO SIEMENS Q140 1x40 </v>
          </cell>
          <cell r="C417" t="str">
            <v>UN</v>
          </cell>
          <cell r="D417">
            <v>11287.31142</v>
          </cell>
          <cell r="E417">
            <v>2144.5891698</v>
          </cell>
          <cell r="F417">
            <v>13431.9005898</v>
          </cell>
          <cell r="G417">
            <v>0.3</v>
          </cell>
        </row>
        <row r="418">
          <cell r="B418" t="str">
            <v xml:space="preserve">BREAKER MONOPOLAR ENCHUFABLE.TACO SIEMENS Q150 1x50 </v>
          </cell>
          <cell r="C418" t="str">
            <v>UN</v>
          </cell>
          <cell r="D418">
            <v>11287.31142</v>
          </cell>
          <cell r="E418">
            <v>2144.5891698</v>
          </cell>
          <cell r="F418">
            <v>13431.9005898</v>
          </cell>
          <cell r="G418">
            <v>0.3</v>
          </cell>
        </row>
        <row r="419">
          <cell r="B419" t="str">
            <v xml:space="preserve">BREAKER MONOPOLAR ENCHUFABLE.TACO SIEMENS Q160 1x60 </v>
          </cell>
          <cell r="C419" t="str">
            <v>UN</v>
          </cell>
          <cell r="D419">
            <v>22287.750799999998</v>
          </cell>
          <cell r="E419">
            <v>4234.6726519999993</v>
          </cell>
          <cell r="F419">
            <v>26522.423451999995</v>
          </cell>
          <cell r="G419">
            <v>0.3</v>
          </cell>
        </row>
        <row r="420">
          <cell r="B420" t="str">
            <v xml:space="preserve">BREAKER MONOPOLAR ENCHUFABLE.TACO SIEMENS Q170 1x70 </v>
          </cell>
          <cell r="C420" t="str">
            <v>UN</v>
          </cell>
          <cell r="D420">
            <v>22287.750799999998</v>
          </cell>
          <cell r="E420">
            <v>4234.6726519999993</v>
          </cell>
          <cell r="F420">
            <v>26522.423451999995</v>
          </cell>
          <cell r="G420">
            <v>0.3</v>
          </cell>
        </row>
        <row r="421">
          <cell r="B421" t="str">
            <v>BREAKER BIPOLAR ENCHUFABLE.TACO SIEMENS Q2100 2x100</v>
          </cell>
          <cell r="C421" t="str">
            <v>UN</v>
          </cell>
          <cell r="D421">
            <v>47333.886599999998</v>
          </cell>
          <cell r="E421">
            <v>8993.4384539999992</v>
          </cell>
          <cell r="F421">
            <v>56327.325054000001</v>
          </cell>
          <cell r="G421">
            <v>0.6</v>
          </cell>
        </row>
        <row r="422">
          <cell r="B422" t="str">
            <v xml:space="preserve">BREAKER BIPOLAR ENCHUFABLE.TACO SIEMENS Q215 2x15 </v>
          </cell>
          <cell r="C422" t="str">
            <v>UN</v>
          </cell>
          <cell r="D422">
            <v>27583.85</v>
          </cell>
          <cell r="E422">
            <v>5240.9314999999997</v>
          </cell>
          <cell r="F422">
            <v>32824.781499999997</v>
          </cell>
          <cell r="G422">
            <v>0.6</v>
          </cell>
        </row>
        <row r="423">
          <cell r="B423" t="str">
            <v xml:space="preserve">BREAKER BIPOLAR ENCHUFABLE.TACO SIEMENS Q220 2x20 </v>
          </cell>
          <cell r="C423" t="str">
            <v>UN</v>
          </cell>
          <cell r="D423">
            <v>27583.85</v>
          </cell>
          <cell r="E423">
            <v>5240.9314999999997</v>
          </cell>
          <cell r="F423">
            <v>32824.781499999997</v>
          </cell>
          <cell r="G423">
            <v>0.6</v>
          </cell>
        </row>
        <row r="424">
          <cell r="B424" t="str">
            <v>BREAKER BIPOLAR ENCHUFABLE.TACO SIEMENS Q230 2x30</v>
          </cell>
          <cell r="C424" t="str">
            <v>UN</v>
          </cell>
          <cell r="D424">
            <v>27583.85</v>
          </cell>
          <cell r="E424">
            <v>5240.9314999999997</v>
          </cell>
          <cell r="F424">
            <v>32824.781499999997</v>
          </cell>
          <cell r="G424">
            <v>0.6</v>
          </cell>
        </row>
        <row r="425">
          <cell r="B425" t="str">
            <v>BREAKER BIPOLAR ENCHUFABLE.TACO SIEMENS Q240 2x40</v>
          </cell>
          <cell r="C425" t="str">
            <v>UN</v>
          </cell>
          <cell r="D425">
            <v>33100.619999999995</v>
          </cell>
          <cell r="E425">
            <v>6289.1177999999991</v>
          </cell>
          <cell r="F425">
            <v>39389.737799999995</v>
          </cell>
          <cell r="G425">
            <v>0.6</v>
          </cell>
        </row>
        <row r="426">
          <cell r="B426" t="str">
            <v>BREAKER BIPOLAR ENCHUFABLE.TACO SIEMENS Q250 2x50</v>
          </cell>
          <cell r="C426" t="str">
            <v>UN</v>
          </cell>
          <cell r="D426">
            <v>33100.619999999995</v>
          </cell>
          <cell r="E426">
            <v>6289.1177999999991</v>
          </cell>
          <cell r="F426">
            <v>39389.737799999995</v>
          </cell>
          <cell r="G426">
            <v>0.6</v>
          </cell>
        </row>
        <row r="427">
          <cell r="B427" t="str">
            <v>BREAKER BIPOLAR ENCHUFABLE.TACO SIEMENS Q260 2x60</v>
          </cell>
          <cell r="C427" t="str">
            <v>UN</v>
          </cell>
          <cell r="D427">
            <v>41927.451999999997</v>
          </cell>
          <cell r="E427">
            <v>7966.2158799999997</v>
          </cell>
          <cell r="F427">
            <v>49893.667879999994</v>
          </cell>
          <cell r="G427">
            <v>0.6</v>
          </cell>
        </row>
        <row r="428">
          <cell r="B428" t="str">
            <v xml:space="preserve">BREAKER BIPOLAR ENCHUFABLE.TACO SIEMENS Q270 2x70 </v>
          </cell>
          <cell r="C428" t="str">
            <v>UN</v>
          </cell>
          <cell r="D428">
            <v>41927.451999999997</v>
          </cell>
          <cell r="E428">
            <v>7966.2158799999997</v>
          </cell>
          <cell r="F428">
            <v>49893.667879999994</v>
          </cell>
          <cell r="G428">
            <v>0.6</v>
          </cell>
        </row>
        <row r="429">
          <cell r="B429" t="str">
            <v>BREAKER BIPOLAR ENCHUFABLE.TACO SIEMENS Q280 2x80</v>
          </cell>
          <cell r="C429" t="str">
            <v>UN</v>
          </cell>
          <cell r="D429">
            <v>47333.886599999998</v>
          </cell>
          <cell r="E429">
            <v>8993.4384539999992</v>
          </cell>
          <cell r="F429">
            <v>56327.325054000001</v>
          </cell>
          <cell r="G429">
            <v>0.6</v>
          </cell>
        </row>
        <row r="430">
          <cell r="B430" t="str">
            <v xml:space="preserve">BREAKER TRIPOLAR ENCHUFABLE.TACO SIEMENS Q3100 3x100 </v>
          </cell>
          <cell r="C430" t="str">
            <v>UN</v>
          </cell>
          <cell r="D430">
            <v>76131.425999999992</v>
          </cell>
          <cell r="E430">
            <v>14464.970939999999</v>
          </cell>
          <cell r="F430">
            <v>90596.396939999991</v>
          </cell>
          <cell r="G430">
            <v>0.9</v>
          </cell>
        </row>
        <row r="431">
          <cell r="B431" t="str">
            <v xml:space="preserve">BREAKER TRIPOLAR ENCHUFABLE.TACO SIEMENS Q315 3x15 </v>
          </cell>
          <cell r="C431" t="str">
            <v>UN</v>
          </cell>
          <cell r="D431">
            <v>63773.861199999999</v>
          </cell>
          <cell r="E431">
            <v>12117.033627999999</v>
          </cell>
          <cell r="F431">
            <v>75890.894828000004</v>
          </cell>
          <cell r="G431">
            <v>0.9</v>
          </cell>
        </row>
        <row r="432">
          <cell r="B432" t="str">
            <v xml:space="preserve">BREAKER TRIPOLAR ENCHUFABLE.TACO SIEMENS Q320 3x20 </v>
          </cell>
          <cell r="C432" t="str">
            <v>UN</v>
          </cell>
          <cell r="D432">
            <v>63773.861199999999</v>
          </cell>
          <cell r="E432">
            <v>12117.033627999999</v>
          </cell>
          <cell r="F432">
            <v>75890.894828000004</v>
          </cell>
          <cell r="G432">
            <v>0.9</v>
          </cell>
        </row>
        <row r="433">
          <cell r="B433" t="str">
            <v xml:space="preserve">BREAKER TRIPOLAR ENCHUFABLE.TACO SIEMENS Q330 3x30 </v>
          </cell>
          <cell r="C433" t="str">
            <v>UN</v>
          </cell>
          <cell r="D433">
            <v>63773.861199999999</v>
          </cell>
          <cell r="E433">
            <v>12117.033627999999</v>
          </cell>
          <cell r="F433">
            <v>75890.894828000004</v>
          </cell>
          <cell r="G433">
            <v>0.9</v>
          </cell>
        </row>
        <row r="434">
          <cell r="B434" t="str">
            <v xml:space="preserve">BREAKER TRIPOLAR ENCHUFABLE.TACO SIEMENS Q340 3x40 </v>
          </cell>
          <cell r="C434" t="str">
            <v>UN</v>
          </cell>
          <cell r="D434">
            <v>63773.861199999999</v>
          </cell>
          <cell r="E434">
            <v>12117.033627999999</v>
          </cell>
          <cell r="F434">
            <v>75890.894828000004</v>
          </cell>
          <cell r="G434">
            <v>0.9</v>
          </cell>
        </row>
        <row r="435">
          <cell r="B435" t="str">
            <v>BREAKER TRIPOLAR ENCHUFABLE.TACO SIEMENS Q350 3x50</v>
          </cell>
          <cell r="C435" t="str">
            <v>UN</v>
          </cell>
          <cell r="D435">
            <v>63773.861199999999</v>
          </cell>
          <cell r="E435">
            <v>12117.033627999999</v>
          </cell>
          <cell r="F435">
            <v>75890.894828000004</v>
          </cell>
          <cell r="G435">
            <v>0.9</v>
          </cell>
        </row>
        <row r="436">
          <cell r="B436" t="str">
            <v>BREAKER TRIPOLAR ENCHUFABLE.TACO SIEMENS Q360 3x60</v>
          </cell>
          <cell r="C436" t="str">
            <v>UN</v>
          </cell>
          <cell r="D436">
            <v>73704.047200000001</v>
          </cell>
          <cell r="E436">
            <v>14003.768968</v>
          </cell>
          <cell r="F436">
            <v>87707.816168000005</v>
          </cell>
          <cell r="G436">
            <v>0.9</v>
          </cell>
        </row>
        <row r="437">
          <cell r="B437" t="str">
            <v>BREAKER TRIPOLAR ENCHUFABLE.TACO SIEMENS Q370 3x70</v>
          </cell>
          <cell r="C437" t="str">
            <v>UN</v>
          </cell>
          <cell r="D437">
            <v>73704.047200000001</v>
          </cell>
          <cell r="E437">
            <v>14003.768968</v>
          </cell>
          <cell r="F437">
            <v>87707.816168000005</v>
          </cell>
          <cell r="G437">
            <v>0.9</v>
          </cell>
        </row>
        <row r="438">
          <cell r="B438" t="str">
            <v>BREAKERS CINTAS DE MARCACION Y ANILLOS DE MARCACION</v>
          </cell>
          <cell r="C438" t="str">
            <v>UN</v>
          </cell>
          <cell r="D438">
            <v>1324.0247999999999</v>
          </cell>
          <cell r="E438">
            <v>251.56471199999999</v>
          </cell>
          <cell r="F438">
            <v>1575.589512</v>
          </cell>
          <cell r="G438">
            <v>0.1</v>
          </cell>
        </row>
        <row r="439">
          <cell r="B439" t="str">
            <v>TUBERÍA MÉTALICA Y ACCESORIOS</v>
          </cell>
          <cell r="C439">
            <v>0</v>
          </cell>
          <cell r="D439">
            <v>0</v>
          </cell>
          <cell r="E439">
            <v>0</v>
          </cell>
          <cell r="F439">
            <v>0</v>
          </cell>
          <cell r="G439">
            <v>0</v>
          </cell>
        </row>
        <row r="440">
          <cell r="B440" t="str">
            <v>Elementos de fijación tubería EMT 3/4", 1".</v>
          </cell>
          <cell r="C440">
            <v>0</v>
          </cell>
          <cell r="D440">
            <v>1103.354</v>
          </cell>
          <cell r="E440">
            <v>209.63726</v>
          </cell>
          <cell r="F440">
            <v>1312.99126</v>
          </cell>
          <cell r="G440">
            <v>0</v>
          </cell>
        </row>
        <row r="441">
          <cell r="B441" t="str">
            <v>Grapa doble ala galvanizada en caliente 1/2''</v>
          </cell>
          <cell r="C441" t="str">
            <v>UN</v>
          </cell>
          <cell r="D441">
            <v>1346.8528137931037</v>
          </cell>
          <cell r="E441">
            <v>255.9020346206897</v>
          </cell>
          <cell r="F441">
            <v>1602.7548484137933</v>
          </cell>
          <cell r="G441">
            <v>0.1</v>
          </cell>
        </row>
        <row r="442">
          <cell r="B442" t="str">
            <v>Grapa doble ala galvanizada en caliente 3/4''</v>
          </cell>
          <cell r="C442" t="str">
            <v>UN</v>
          </cell>
          <cell r="D442">
            <v>1366.8273258620693</v>
          </cell>
          <cell r="E442">
            <v>259.69719191379318</v>
          </cell>
          <cell r="F442">
            <v>1626.5245177758625</v>
          </cell>
          <cell r="G442">
            <v>0.13</v>
          </cell>
        </row>
        <row r="443">
          <cell r="B443" t="str">
            <v>Grapa doble ala galvanizada en caliente 1''</v>
          </cell>
          <cell r="C443" t="str">
            <v>UN</v>
          </cell>
          <cell r="D443">
            <v>1402.971681034483</v>
          </cell>
          <cell r="E443">
            <v>266.56461939655179</v>
          </cell>
          <cell r="F443">
            <v>1669.5363004310348</v>
          </cell>
          <cell r="G443">
            <v>0.15</v>
          </cell>
        </row>
        <row r="444">
          <cell r="B444" t="str">
            <v>Grapa doble ala galvanizada en caliente 1 1/4''</v>
          </cell>
          <cell r="C444" t="str">
            <v>UN</v>
          </cell>
          <cell r="D444">
            <v>1478.1138931034484</v>
          </cell>
          <cell r="E444">
            <v>280.84163968965521</v>
          </cell>
          <cell r="F444">
            <v>1758.9555327931037</v>
          </cell>
          <cell r="G444">
            <v>0.17</v>
          </cell>
        </row>
        <row r="445">
          <cell r="B445" t="str">
            <v>Chazos Plasticos de 1/4''</v>
          </cell>
          <cell r="C445" t="str">
            <v>UN</v>
          </cell>
          <cell r="D445">
            <v>95.116724137931044</v>
          </cell>
          <cell r="E445">
            <v>18.072177586206898</v>
          </cell>
          <cell r="F445">
            <v>113.18890172413793</v>
          </cell>
          <cell r="G445">
            <v>0.03</v>
          </cell>
        </row>
        <row r="446">
          <cell r="B446" t="str">
            <v>Tornillo de Ensable 1/4''x2''</v>
          </cell>
          <cell r="C446" t="str">
            <v>UN</v>
          </cell>
          <cell r="D446">
            <v>95.116724137931044</v>
          </cell>
          <cell r="E446">
            <v>18.072177586206898</v>
          </cell>
          <cell r="F446">
            <v>113.18890172413793</v>
          </cell>
          <cell r="G446">
            <v>0.03</v>
          </cell>
        </row>
        <row r="447">
          <cell r="B447" t="str">
            <v>Tubería EMT 1/2"</v>
          </cell>
          <cell r="C447" t="str">
            <v>ML</v>
          </cell>
          <cell r="D447">
            <v>3377.5948741379311</v>
          </cell>
          <cell r="E447">
            <v>641.7430260862069</v>
          </cell>
          <cell r="F447">
            <v>4019.3379002241381</v>
          </cell>
          <cell r="G447">
            <v>0.38999999999999996</v>
          </cell>
        </row>
        <row r="448">
          <cell r="B448" t="str">
            <v>Tubería EMT 3/4"</v>
          </cell>
          <cell r="C448" t="str">
            <v>ML</v>
          </cell>
          <cell r="D448">
            <v>4894.7066241379307</v>
          </cell>
          <cell r="E448">
            <v>929.9942585862068</v>
          </cell>
          <cell r="F448">
            <v>5824.700882724137</v>
          </cell>
          <cell r="G448">
            <v>0.66999999999999993</v>
          </cell>
        </row>
        <row r="449">
          <cell r="B449" t="str">
            <v>Tubería EMT 1''</v>
          </cell>
          <cell r="C449" t="str">
            <v>ML</v>
          </cell>
          <cell r="D449">
            <v>7201.2871844827596</v>
          </cell>
          <cell r="E449">
            <v>1368.2445650517243</v>
          </cell>
          <cell r="F449">
            <v>8569.5317495344843</v>
          </cell>
          <cell r="G449">
            <v>0.9900000000000001</v>
          </cell>
        </row>
        <row r="450">
          <cell r="B450" t="str">
            <v>Tubería EMT 1 1/4''</v>
          </cell>
          <cell r="C450" t="str">
            <v>ML</v>
          </cell>
          <cell r="D450">
            <v>10719.654810344829</v>
          </cell>
          <cell r="E450">
            <v>2036.7344139655177</v>
          </cell>
          <cell r="F450">
            <v>12756.389224310347</v>
          </cell>
          <cell r="G450">
            <v>1.31</v>
          </cell>
        </row>
        <row r="451">
          <cell r="B451" t="str">
            <v>Tubería EMT 3''</v>
          </cell>
          <cell r="C451" t="str">
            <v>ML</v>
          </cell>
          <cell r="D451">
            <v>27710.672298850572</v>
          </cell>
          <cell r="E451">
            <v>5265.0277367816088</v>
          </cell>
          <cell r="F451">
            <v>32975.700035632181</v>
          </cell>
          <cell r="G451">
            <v>2.8</v>
          </cell>
        </row>
        <row r="452">
          <cell r="B452" t="str">
            <v>Tubería EMT 2''</v>
          </cell>
          <cell r="C452" t="str">
            <v>Ml</v>
          </cell>
          <cell r="D452">
            <v>13523.372799999999</v>
          </cell>
          <cell r="E452">
            <v>2569.4408319999998</v>
          </cell>
          <cell r="F452">
            <v>16092.813631999999</v>
          </cell>
          <cell r="G452">
            <v>1.7</v>
          </cell>
        </row>
        <row r="453">
          <cell r="B453" t="str">
            <v>TUBO GALVANIZADO 1.1/2 EMT</v>
          </cell>
          <cell r="C453">
            <v>0</v>
          </cell>
          <cell r="D453">
            <v>43264.717047999999</v>
          </cell>
          <cell r="E453">
            <v>8220.2962391199999</v>
          </cell>
          <cell r="F453">
            <v>51485.013287119997</v>
          </cell>
          <cell r="G453">
            <v>0</v>
          </cell>
        </row>
        <row r="454">
          <cell r="B454" t="str">
            <v>TUBO GALVANIZADO 1.1/4 C/U</v>
          </cell>
          <cell r="C454">
            <v>0</v>
          </cell>
          <cell r="D454">
            <v>64925.762776000003</v>
          </cell>
          <cell r="E454">
            <v>12335.89492744</v>
          </cell>
          <cell r="F454">
            <v>77261.657703439996</v>
          </cell>
          <cell r="G454">
            <v>0</v>
          </cell>
        </row>
        <row r="455">
          <cell r="B455" t="str">
            <v>TUBO GALVANIZADO 1.1/4 EMT</v>
          </cell>
          <cell r="C455">
            <v>0</v>
          </cell>
          <cell r="D455">
            <v>7943.4132306666661</v>
          </cell>
          <cell r="E455">
            <v>1509.2485138266666</v>
          </cell>
          <cell r="F455">
            <v>9452.6617444933327</v>
          </cell>
          <cell r="G455">
            <v>0</v>
          </cell>
        </row>
        <row r="456">
          <cell r="B456" t="str">
            <v>TUBO GALVANIZADO 1/2 C/U</v>
          </cell>
          <cell r="C456">
            <v>0</v>
          </cell>
          <cell r="D456">
            <v>28002.021165999999</v>
          </cell>
          <cell r="E456">
            <v>5320.3840215399996</v>
          </cell>
          <cell r="F456">
            <v>33322.405187539996</v>
          </cell>
          <cell r="G456">
            <v>0</v>
          </cell>
        </row>
        <row r="457">
          <cell r="B457" t="str">
            <v>TUBO GALVANIZADO 1/2 EMT</v>
          </cell>
          <cell r="C457">
            <v>0</v>
          </cell>
          <cell r="D457">
            <v>10478.552937999999</v>
          </cell>
          <cell r="E457">
            <v>1990.9250582199998</v>
          </cell>
          <cell r="F457">
            <v>12469.477996219999</v>
          </cell>
          <cell r="G457">
            <v>0</v>
          </cell>
        </row>
        <row r="458">
          <cell r="B458" t="str">
            <v>TUBO GALVANIZADO 2 C/U</v>
          </cell>
          <cell r="C458">
            <v>0</v>
          </cell>
          <cell r="D458">
            <v>100403.00729199999</v>
          </cell>
          <cell r="E458">
            <v>19076.571385479998</v>
          </cell>
          <cell r="F458">
            <v>119479.57867747999</v>
          </cell>
          <cell r="G458">
            <v>0</v>
          </cell>
        </row>
        <row r="459">
          <cell r="B459" t="str">
            <v>TUBO GALVANIZADO 1 1/2 EMT</v>
          </cell>
          <cell r="C459">
            <v>0</v>
          </cell>
          <cell r="D459">
            <v>9765.3170114942532</v>
          </cell>
          <cell r="E459">
            <v>1855.4102321839082</v>
          </cell>
          <cell r="F459">
            <v>11620.72724367816</v>
          </cell>
          <cell r="G459">
            <v>0</v>
          </cell>
        </row>
        <row r="460">
          <cell r="B460" t="str">
            <v>TUBO GALVANIZADO 2 EMT</v>
          </cell>
          <cell r="C460">
            <v>0</v>
          </cell>
          <cell r="D460">
            <v>12174.940689655174</v>
          </cell>
          <cell r="E460">
            <v>2313.238731034483</v>
          </cell>
          <cell r="F460">
            <v>14488.179420689656</v>
          </cell>
          <cell r="G460">
            <v>0</v>
          </cell>
        </row>
        <row r="461">
          <cell r="B461" t="str">
            <v>TUBO GALVANIZADO 2 1/2 EMT</v>
          </cell>
          <cell r="C461">
            <v>0</v>
          </cell>
          <cell r="D461">
            <v>23301.81036078</v>
          </cell>
          <cell r="E461">
            <v>4427.3439685481999</v>
          </cell>
          <cell r="F461">
            <v>27729.154329328201</v>
          </cell>
          <cell r="G461">
            <v>0</v>
          </cell>
        </row>
        <row r="462">
          <cell r="B462" t="str">
            <v>TUBO GALVANIZADO 3 C/U</v>
          </cell>
          <cell r="C462">
            <v>0</v>
          </cell>
          <cell r="D462">
            <v>236286.569162</v>
          </cell>
          <cell r="E462">
            <v>44894.448140779998</v>
          </cell>
          <cell r="F462">
            <v>281181.01730278</v>
          </cell>
          <cell r="G462">
            <v>0</v>
          </cell>
        </row>
        <row r="463">
          <cell r="B463" t="str">
            <v>TUBO GALVANIZADO 3 EMT</v>
          </cell>
          <cell r="C463">
            <v>0</v>
          </cell>
          <cell r="D463">
            <v>109083.09321000001</v>
          </cell>
          <cell r="E463">
            <v>20725.7877099</v>
          </cell>
          <cell r="F463">
            <v>129808.88091990001</v>
          </cell>
          <cell r="G463">
            <v>0</v>
          </cell>
        </row>
        <row r="464">
          <cell r="B464" t="str">
            <v>TUBO GALVANIZADO 3/4 C/U</v>
          </cell>
          <cell r="C464">
            <v>0</v>
          </cell>
          <cell r="D464">
            <v>34765.581185999996</v>
          </cell>
          <cell r="E464">
            <v>6605.4604253399993</v>
          </cell>
          <cell r="F464">
            <v>41371.041611339999</v>
          </cell>
          <cell r="G464">
            <v>0</v>
          </cell>
        </row>
        <row r="465">
          <cell r="B465" t="str">
            <v>TUBO GALVANIZADO 3/4 EMT</v>
          </cell>
          <cell r="C465">
            <v>0</v>
          </cell>
          <cell r="D465">
            <v>17109.710478000001</v>
          </cell>
          <cell r="E465">
            <v>3250.84499082</v>
          </cell>
          <cell r="F465">
            <v>20360.555468819999</v>
          </cell>
          <cell r="G465">
            <v>0</v>
          </cell>
        </row>
        <row r="466">
          <cell r="B466" t="str">
            <v>TUBO GALVANIZADO 4 C/U</v>
          </cell>
          <cell r="C466">
            <v>0</v>
          </cell>
          <cell r="D466">
            <v>310339.27622599999</v>
          </cell>
          <cell r="E466">
            <v>58964.462482939998</v>
          </cell>
          <cell r="F466">
            <v>369303.73870893999</v>
          </cell>
          <cell r="G466">
            <v>0</v>
          </cell>
        </row>
        <row r="467">
          <cell r="B467" t="str">
            <v>TUBO GALVANIZADO 3/4 C/U</v>
          </cell>
          <cell r="C467">
            <v>0</v>
          </cell>
          <cell r="D467">
            <v>6914.7195179999999</v>
          </cell>
          <cell r="E467">
            <v>1313.79670842</v>
          </cell>
          <cell r="F467">
            <v>8228.5162264200007</v>
          </cell>
          <cell r="G467">
            <v>0</v>
          </cell>
        </row>
        <row r="468">
          <cell r="B468" t="str">
            <v>TUBO GALVANIZADO 1 C/U</v>
          </cell>
          <cell r="C468">
            <v>0</v>
          </cell>
          <cell r="D468">
            <v>11823.541464</v>
          </cell>
          <cell r="E468">
            <v>2246.4728781600002</v>
          </cell>
          <cell r="F468">
            <v>14070.014342160001</v>
          </cell>
          <cell r="G468">
            <v>0</v>
          </cell>
        </row>
        <row r="469">
          <cell r="B469" t="str">
            <v>TUBO GALVANIZADO 1 EMT</v>
          </cell>
          <cell r="C469">
            <v>0</v>
          </cell>
          <cell r="D469">
            <v>25110.130331999997</v>
          </cell>
          <cell r="E469">
            <v>4770.9247630799991</v>
          </cell>
          <cell r="F469">
            <v>29881.055095079995</v>
          </cell>
          <cell r="G469">
            <v>0</v>
          </cell>
        </row>
        <row r="470">
          <cell r="B470" t="str">
            <v>TUBO GALVANIZADO 1.1/2 C/U</v>
          </cell>
          <cell r="C470">
            <v>0</v>
          </cell>
          <cell r="D470">
            <v>26548.903947999999</v>
          </cell>
          <cell r="E470">
            <v>5044.29175012</v>
          </cell>
          <cell r="F470">
            <v>31593.195698119998</v>
          </cell>
          <cell r="G470">
            <v>0.15</v>
          </cell>
        </row>
        <row r="471">
          <cell r="B471" t="str">
            <v>Unión EMT 1/2''</v>
          </cell>
          <cell r="C471" t="str">
            <v>UN</v>
          </cell>
          <cell r="D471">
            <v>618.25870689655176</v>
          </cell>
          <cell r="E471">
            <v>117.46915431034483</v>
          </cell>
          <cell r="F471">
            <v>735.72786120689659</v>
          </cell>
          <cell r="G471">
            <v>0.1</v>
          </cell>
        </row>
        <row r="472">
          <cell r="B472" t="str">
            <v>Unión EMT 3/4''</v>
          </cell>
          <cell r="C472" t="str">
            <v>UN</v>
          </cell>
          <cell r="D472">
            <v>951.16724137931033</v>
          </cell>
          <cell r="E472">
            <v>180.72177586206897</v>
          </cell>
          <cell r="F472">
            <v>1131.8890172413794</v>
          </cell>
          <cell r="G472">
            <v>0.125</v>
          </cell>
        </row>
        <row r="473">
          <cell r="B473" t="str">
            <v>Unión EMT 1''</v>
          </cell>
          <cell r="C473" t="str">
            <v>UN</v>
          </cell>
          <cell r="D473">
            <v>1379.1924999999999</v>
          </cell>
          <cell r="E473">
            <v>262.04657499999996</v>
          </cell>
          <cell r="F473">
            <v>1641.239075</v>
          </cell>
          <cell r="G473">
            <v>0.15</v>
          </cell>
        </row>
        <row r="474">
          <cell r="B474" t="str">
            <v>Unión EMT 1''</v>
          </cell>
          <cell r="C474" t="str">
            <v>UN</v>
          </cell>
          <cell r="D474">
            <v>1379.1924999999999</v>
          </cell>
          <cell r="E474">
            <v>262.04657499999996</v>
          </cell>
          <cell r="F474">
            <v>1641.239075</v>
          </cell>
          <cell r="G474">
            <v>0.15</v>
          </cell>
        </row>
        <row r="475">
          <cell r="B475" t="str">
            <v>Unión EMT 1 1/4''</v>
          </cell>
          <cell r="C475" t="str">
            <v>UN</v>
          </cell>
          <cell r="D475">
            <v>2045.0095689655172</v>
          </cell>
          <cell r="E475">
            <v>388.55181810344828</v>
          </cell>
          <cell r="F475">
            <v>2433.5613870689654</v>
          </cell>
          <cell r="G475">
            <v>0.17</v>
          </cell>
        </row>
        <row r="476">
          <cell r="B476" t="str">
            <v>Unión EMT 1 1/2''</v>
          </cell>
          <cell r="C476" t="str">
            <v>un</v>
          </cell>
          <cell r="D476">
            <v>2520.5931896551724</v>
          </cell>
          <cell r="E476">
            <v>478.91270603448277</v>
          </cell>
          <cell r="F476">
            <v>2999.5058956896551</v>
          </cell>
          <cell r="G476">
            <v>0.35</v>
          </cell>
        </row>
        <row r="477">
          <cell r="B477" t="str">
            <v>Unión EMT 3''</v>
          </cell>
          <cell r="C477" t="str">
            <v>un</v>
          </cell>
          <cell r="D477">
            <v>7752.0130172413801</v>
          </cell>
          <cell r="E477">
            <v>1472.8824732758621</v>
          </cell>
          <cell r="F477">
            <v>9224.8954905172432</v>
          </cell>
          <cell r="G477">
            <v>0.35</v>
          </cell>
        </row>
        <row r="478">
          <cell r="B478" t="str">
            <v>Unión EMT 2''</v>
          </cell>
          <cell r="C478" t="str">
            <v>un</v>
          </cell>
          <cell r="D478">
            <v>3757.1106034482764</v>
          </cell>
          <cell r="E478">
            <v>713.85101465517255</v>
          </cell>
          <cell r="F478">
            <v>4470.9616181034489</v>
          </cell>
          <cell r="G478">
            <v>0.22</v>
          </cell>
        </row>
        <row r="479">
          <cell r="B479" t="str">
            <v>UNIÓN METÁLICA GALVANIZADA DE 1,1/2</v>
          </cell>
          <cell r="C479">
            <v>0</v>
          </cell>
          <cell r="D479">
            <v>3089.3912</v>
          </cell>
          <cell r="E479">
            <v>586.984328</v>
          </cell>
          <cell r="F479">
            <v>3676.375528</v>
          </cell>
          <cell r="G479">
            <v>0.05</v>
          </cell>
        </row>
        <row r="480">
          <cell r="B480" t="str">
            <v>UNIÓN METÁLICA GALVANIZADA DE 1</v>
          </cell>
          <cell r="C480">
            <v>0</v>
          </cell>
          <cell r="D480">
            <v>3089.3912</v>
          </cell>
          <cell r="E480">
            <v>586.984328</v>
          </cell>
          <cell r="F480">
            <v>3676.375528</v>
          </cell>
          <cell r="G480">
            <v>0.05</v>
          </cell>
        </row>
        <row r="481">
          <cell r="B481" t="str">
            <v>Entrada a Caja EMT 1/2''</v>
          </cell>
          <cell r="C481" t="str">
            <v>UN</v>
          </cell>
          <cell r="D481">
            <v>618.25870689655176</v>
          </cell>
          <cell r="E481">
            <v>117.46915431034483</v>
          </cell>
          <cell r="F481">
            <v>735.72786120689659</v>
          </cell>
          <cell r="G481">
            <v>0.1</v>
          </cell>
        </row>
        <row r="482">
          <cell r="B482" t="str">
            <v>Entrada a Caja EMT 3/4''</v>
          </cell>
          <cell r="C482" t="str">
            <v>UN</v>
          </cell>
          <cell r="D482">
            <v>903.60887931034495</v>
          </cell>
          <cell r="E482">
            <v>171.68568706896554</v>
          </cell>
          <cell r="F482">
            <v>1075.2945663793105</v>
          </cell>
          <cell r="G482">
            <v>0.125</v>
          </cell>
        </row>
        <row r="483">
          <cell r="B483" t="str">
            <v>Entrada a Caja EMT 1 1/4''</v>
          </cell>
          <cell r="C483" t="str">
            <v>UN</v>
          </cell>
          <cell r="D483">
            <v>2092.5679310344831</v>
          </cell>
          <cell r="E483">
            <v>397.58790689655177</v>
          </cell>
          <cell r="F483">
            <v>2490.155837931035</v>
          </cell>
          <cell r="G483">
            <v>0.17</v>
          </cell>
        </row>
        <row r="484">
          <cell r="B484" t="str">
            <v>Entrada a Caja EMT 1 1/2''</v>
          </cell>
          <cell r="C484" t="str">
            <v>un</v>
          </cell>
          <cell r="D484">
            <v>2425.4764655172416</v>
          </cell>
          <cell r="E484">
            <v>460.8405284482759</v>
          </cell>
          <cell r="F484">
            <v>2886.3169939655177</v>
          </cell>
          <cell r="G484">
            <v>0.35</v>
          </cell>
        </row>
        <row r="485">
          <cell r="B485" t="str">
            <v>Entrada a Caja EMT 3''</v>
          </cell>
          <cell r="C485" t="str">
            <v>un</v>
          </cell>
          <cell r="D485">
            <v>7466.6628448275869</v>
          </cell>
          <cell r="E485">
            <v>1418.6659405172416</v>
          </cell>
          <cell r="F485">
            <v>8885.3287853448292</v>
          </cell>
          <cell r="G485">
            <v>0.33</v>
          </cell>
        </row>
        <row r="486">
          <cell r="B486" t="str">
            <v>Entrada a Caja EMT 2''</v>
          </cell>
          <cell r="C486" t="str">
            <v>un</v>
          </cell>
          <cell r="D486">
            <v>3376.6437068965515</v>
          </cell>
          <cell r="E486">
            <v>641.56230431034476</v>
          </cell>
          <cell r="F486">
            <v>4018.2060112068962</v>
          </cell>
          <cell r="G486">
            <v>0.25</v>
          </cell>
        </row>
        <row r="487">
          <cell r="B487" t="str">
            <v>Curva EMT 3''</v>
          </cell>
          <cell r="C487" t="str">
            <v>un</v>
          </cell>
          <cell r="D487">
            <v>30722.701896551727</v>
          </cell>
          <cell r="E487">
            <v>5837.3133603448287</v>
          </cell>
          <cell r="F487">
            <v>36560.015256896557</v>
          </cell>
          <cell r="G487">
            <v>0.6</v>
          </cell>
        </row>
        <row r="488">
          <cell r="B488" t="str">
            <v>Curva EMT 2''</v>
          </cell>
          <cell r="C488" t="str">
            <v>un</v>
          </cell>
          <cell r="D488">
            <v>10371.527599999999</v>
          </cell>
          <cell r="E488">
            <v>1970.590244</v>
          </cell>
          <cell r="F488">
            <v>12342.117844</v>
          </cell>
          <cell r="G488">
            <v>0.45</v>
          </cell>
        </row>
        <row r="489">
          <cell r="B489" t="str">
            <v>CURVA GALVANIZADA DE 1"</v>
          </cell>
          <cell r="C489">
            <v>0</v>
          </cell>
          <cell r="D489">
            <v>6013.2792999999992</v>
          </cell>
          <cell r="E489">
            <v>1142.5230669999999</v>
          </cell>
          <cell r="F489">
            <v>7155.8023669999993</v>
          </cell>
          <cell r="G489">
            <v>0.05</v>
          </cell>
        </row>
        <row r="490">
          <cell r="B490" t="str">
            <v>CURVA GALVANIZADA DE 3/4"</v>
          </cell>
          <cell r="C490">
            <v>0</v>
          </cell>
          <cell r="D490">
            <v>4468.5837000000001</v>
          </cell>
          <cell r="E490">
            <v>849.03090300000008</v>
          </cell>
          <cell r="F490">
            <v>5317.614603</v>
          </cell>
          <cell r="G490">
            <v>0.05</v>
          </cell>
        </row>
        <row r="491">
          <cell r="B491" t="str">
            <v>Conduleta en L 1/2''</v>
          </cell>
          <cell r="C491" t="str">
            <v>UN</v>
          </cell>
          <cell r="D491">
            <v>7171.8009999999995</v>
          </cell>
          <cell r="E491">
            <v>1362.64219</v>
          </cell>
          <cell r="F491">
            <v>8534.44319</v>
          </cell>
          <cell r="G491">
            <v>0.3</v>
          </cell>
        </row>
        <row r="492">
          <cell r="B492" t="str">
            <v>Conduleta en L 3/4''</v>
          </cell>
          <cell r="C492" t="str">
            <v>UN</v>
          </cell>
          <cell r="D492">
            <v>14233.266599999999</v>
          </cell>
          <cell r="E492">
            <v>2704.3206539999996</v>
          </cell>
          <cell r="F492">
            <v>16937.587253999998</v>
          </cell>
          <cell r="G492">
            <v>0.32500000000000001</v>
          </cell>
        </row>
        <row r="493">
          <cell r="B493" t="str">
            <v>Conduleta en L 1''</v>
          </cell>
          <cell r="C493" t="str">
            <v>UN</v>
          </cell>
          <cell r="D493">
            <v>14453.937399999999</v>
          </cell>
          <cell r="E493">
            <v>2746.248106</v>
          </cell>
          <cell r="F493">
            <v>17200.185505999998</v>
          </cell>
          <cell r="G493">
            <v>0.35</v>
          </cell>
        </row>
        <row r="494">
          <cell r="B494" t="str">
            <v>Conduleta en L 1 1/4''</v>
          </cell>
          <cell r="C494" t="str">
            <v>UN</v>
          </cell>
          <cell r="D494">
            <v>18928.228103448277</v>
          </cell>
          <cell r="E494">
            <v>3596.3633396551727</v>
          </cell>
          <cell r="F494">
            <v>22524.591443103451</v>
          </cell>
          <cell r="G494">
            <v>0.37</v>
          </cell>
        </row>
        <row r="495">
          <cell r="B495" t="str">
            <v>Conduleta en L 2''</v>
          </cell>
          <cell r="C495" t="str">
            <v>UN</v>
          </cell>
          <cell r="D495">
            <v>22828.013793103448</v>
          </cell>
          <cell r="E495">
            <v>4337.3226206896552</v>
          </cell>
          <cell r="F495">
            <v>27165.336413793102</v>
          </cell>
          <cell r="G495">
            <v>0.5</v>
          </cell>
        </row>
        <row r="496">
          <cell r="B496" t="str">
            <v>CORAZA METÁLICA 3/4"</v>
          </cell>
          <cell r="C496">
            <v>0</v>
          </cell>
          <cell r="D496">
            <v>3061.2868999999996</v>
          </cell>
          <cell r="E496">
            <v>581.64451099999997</v>
          </cell>
          <cell r="F496">
            <v>3642.9314109999996</v>
          </cell>
          <cell r="G496">
            <v>0.5</v>
          </cell>
        </row>
        <row r="497">
          <cell r="B497" t="str">
            <v>CORAZA METÁLICA 1"</v>
          </cell>
          <cell r="C497">
            <v>0</v>
          </cell>
          <cell r="D497">
            <v>0</v>
          </cell>
          <cell r="E497">
            <v>0</v>
          </cell>
          <cell r="F497">
            <v>0</v>
          </cell>
          <cell r="G497">
            <v>0</v>
          </cell>
        </row>
        <row r="498">
          <cell r="B498" t="str">
            <v>CORAZA METÁLICA 1. 1/2"</v>
          </cell>
          <cell r="C498">
            <v>0</v>
          </cell>
          <cell r="D498">
            <v>0</v>
          </cell>
          <cell r="E498">
            <v>0</v>
          </cell>
          <cell r="F498">
            <v>0</v>
          </cell>
          <cell r="G498">
            <v>0</v>
          </cell>
        </row>
        <row r="499">
          <cell r="B499" t="str">
            <v>CORAZA METÁLICA 2"</v>
          </cell>
          <cell r="C499" t="str">
            <v>ML</v>
          </cell>
          <cell r="D499">
            <v>15188.771164</v>
          </cell>
          <cell r="E499">
            <v>2885.86652116</v>
          </cell>
          <cell r="F499">
            <v>18074.63768516</v>
          </cell>
          <cell r="G499">
            <v>0</v>
          </cell>
        </row>
        <row r="500">
          <cell r="B500" t="str">
            <v>CORAZA METÁLICA 3"</v>
          </cell>
          <cell r="C500" t="str">
            <v>ML</v>
          </cell>
          <cell r="D500">
            <v>44600.878742000001</v>
          </cell>
          <cell r="E500">
            <v>8474.166960980001</v>
          </cell>
          <cell r="F500">
            <v>53075.045702980002</v>
          </cell>
          <cell r="G500">
            <v>0</v>
          </cell>
        </row>
        <row r="501">
          <cell r="B501" t="str">
            <v>CORAZA METÁLICA AMERICANA 1"</v>
          </cell>
          <cell r="C501">
            <v>0</v>
          </cell>
          <cell r="D501">
            <v>6476.6879800000006</v>
          </cell>
          <cell r="E501">
            <v>1230.5707162000001</v>
          </cell>
          <cell r="F501">
            <v>7707.2586962000005</v>
          </cell>
          <cell r="G501">
            <v>0</v>
          </cell>
        </row>
        <row r="502">
          <cell r="B502" t="str">
            <v>CONECTOR RECTO 3/4"</v>
          </cell>
          <cell r="C502">
            <v>0</v>
          </cell>
          <cell r="D502">
            <v>2943.6651999999999</v>
          </cell>
          <cell r="E502">
            <v>559.29638799999998</v>
          </cell>
          <cell r="F502">
            <v>3502.9615880000001</v>
          </cell>
          <cell r="G502">
            <v>0</v>
          </cell>
        </row>
        <row r="503">
          <cell r="B503" t="str">
            <v>CONECTOR CURVO 3/4"</v>
          </cell>
          <cell r="C503">
            <v>0</v>
          </cell>
          <cell r="D503">
            <v>2471.0965999999999</v>
          </cell>
          <cell r="E503">
            <v>469.508354</v>
          </cell>
          <cell r="F503">
            <v>2940.6049539999999</v>
          </cell>
          <cell r="G503">
            <v>0</v>
          </cell>
        </row>
        <row r="504">
          <cell r="B504" t="str">
            <v>CONECTOR RECTO 1"</v>
          </cell>
          <cell r="C504" t="str">
            <v>Un</v>
          </cell>
          <cell r="D504">
            <v>3467.2378999999996</v>
          </cell>
          <cell r="E504">
            <v>658.77520099999992</v>
          </cell>
          <cell r="F504">
            <v>4126.0131009999996</v>
          </cell>
          <cell r="G504">
            <v>0.3</v>
          </cell>
        </row>
        <row r="505">
          <cell r="B505" t="str">
            <v>CONECTOR CURVO 1"</v>
          </cell>
          <cell r="C505" t="str">
            <v>Un</v>
          </cell>
          <cell r="D505">
            <v>4414.4569000000001</v>
          </cell>
          <cell r="E505">
            <v>838.74681099999998</v>
          </cell>
          <cell r="F505">
            <v>5253.2037110000001</v>
          </cell>
          <cell r="G505">
            <v>0.3</v>
          </cell>
        </row>
        <row r="506">
          <cell r="B506" t="str">
            <v>CONECTOR CURVO 2"</v>
          </cell>
          <cell r="C506" t="str">
            <v>Un</v>
          </cell>
          <cell r="D506">
            <v>20492.593841999998</v>
          </cell>
          <cell r="E506">
            <v>3893.5928299799998</v>
          </cell>
          <cell r="F506">
            <v>24386.186671979998</v>
          </cell>
          <cell r="G506">
            <v>0.3</v>
          </cell>
        </row>
        <row r="507">
          <cell r="B507" t="str">
            <v>CONECTOR CURVO 3"</v>
          </cell>
          <cell r="C507" t="str">
            <v>Un</v>
          </cell>
          <cell r="D507">
            <v>78352.477601999999</v>
          </cell>
          <cell r="E507">
            <v>14886.97074438</v>
          </cell>
          <cell r="F507">
            <v>93239.448346379999</v>
          </cell>
          <cell r="G507">
            <v>0.4</v>
          </cell>
        </row>
        <row r="508">
          <cell r="B508" t="str">
            <v>CONECTOR RECTO 1,1/2"</v>
          </cell>
          <cell r="C508">
            <v>0</v>
          </cell>
          <cell r="D508">
            <v>0</v>
          </cell>
          <cell r="E508">
            <v>0</v>
          </cell>
          <cell r="F508">
            <v>0</v>
          </cell>
          <cell r="G508">
            <v>0</v>
          </cell>
        </row>
        <row r="509">
          <cell r="B509" t="str">
            <v>CONECTOR RECTO 2"</v>
          </cell>
          <cell r="C509" t="str">
            <v>Un</v>
          </cell>
          <cell r="D509">
            <v>8196.816866000001</v>
          </cell>
          <cell r="E509">
            <v>1557.3952045400001</v>
          </cell>
          <cell r="F509">
            <v>9754.2120705400012</v>
          </cell>
          <cell r="G509">
            <v>0.2</v>
          </cell>
        </row>
        <row r="510">
          <cell r="B510" t="str">
            <v>CONECTOR RECTO 3"</v>
          </cell>
          <cell r="C510" t="str">
            <v>Un</v>
          </cell>
          <cell r="D510">
            <v>38573.255839999998</v>
          </cell>
          <cell r="E510">
            <v>7328.9186095999994</v>
          </cell>
          <cell r="F510">
            <v>45902.174449599996</v>
          </cell>
          <cell r="G510">
            <v>0.3</v>
          </cell>
        </row>
        <row r="511">
          <cell r="B511" t="str">
            <v>CONECTOR CURVO 1,1/2"</v>
          </cell>
          <cell r="C511">
            <v>0</v>
          </cell>
          <cell r="D511">
            <v>0</v>
          </cell>
          <cell r="E511">
            <v>0</v>
          </cell>
          <cell r="F511">
            <v>0</v>
          </cell>
          <cell r="G511">
            <v>0</v>
          </cell>
        </row>
        <row r="512">
          <cell r="B512" t="str">
            <v>TUBERÍA PLASTICA Y ACCESORIOS</v>
          </cell>
          <cell r="C512">
            <v>0</v>
          </cell>
          <cell r="D512">
            <v>0</v>
          </cell>
          <cell r="E512">
            <v>0</v>
          </cell>
          <cell r="F512">
            <v>0</v>
          </cell>
          <cell r="G512">
            <v>0</v>
          </cell>
        </row>
        <row r="513">
          <cell r="B513" t="str">
            <v>Tubo PVC DB60 1/2''</v>
          </cell>
          <cell r="C513" t="str">
            <v>ML</v>
          </cell>
          <cell r="D513">
            <v>1473.3580568965519</v>
          </cell>
          <cell r="E513">
            <v>279.93803081034486</v>
          </cell>
          <cell r="F513">
            <v>1753.2960877068967</v>
          </cell>
          <cell r="G513">
            <v>0.15</v>
          </cell>
        </row>
        <row r="514">
          <cell r="B514" t="str">
            <v>Tubo PVC DB60 3/4''</v>
          </cell>
          <cell r="C514" t="str">
            <v>ML</v>
          </cell>
          <cell r="D514">
            <v>1930.8695</v>
          </cell>
          <cell r="E514">
            <v>366.865205</v>
          </cell>
          <cell r="F514">
            <v>2297.7347049999998</v>
          </cell>
          <cell r="G514">
            <v>0.19</v>
          </cell>
        </row>
        <row r="515">
          <cell r="B515" t="str">
            <v>Tubo PVC DB60 1''</v>
          </cell>
          <cell r="C515" t="str">
            <v>ML</v>
          </cell>
          <cell r="D515">
            <v>2674.6822827586211</v>
          </cell>
          <cell r="E515">
            <v>508.18963372413799</v>
          </cell>
          <cell r="F515">
            <v>3182.8719164827589</v>
          </cell>
          <cell r="G515">
            <v>0.25</v>
          </cell>
        </row>
        <row r="516">
          <cell r="B516" t="str">
            <v>Tubo PVC DB60 2''</v>
          </cell>
          <cell r="C516" t="str">
            <v>ML</v>
          </cell>
          <cell r="D516">
            <v>3604.9238448275864</v>
          </cell>
          <cell r="E516">
            <v>684.93553051724143</v>
          </cell>
          <cell r="F516">
            <v>4289.8593753448276</v>
          </cell>
          <cell r="G516">
            <v>0.253</v>
          </cell>
        </row>
        <row r="517">
          <cell r="B517" t="str">
            <v>Curva PVC 1/2''</v>
          </cell>
          <cell r="C517" t="str">
            <v>UN</v>
          </cell>
          <cell r="D517">
            <v>569.749177586207</v>
          </cell>
          <cell r="E517">
            <v>108.25234374137933</v>
          </cell>
          <cell r="F517">
            <v>678.00152132758637</v>
          </cell>
          <cell r="G517">
            <v>4.9999999999999996E-2</v>
          </cell>
        </row>
        <row r="518">
          <cell r="B518" t="str">
            <v>Curva PVC 3/4''</v>
          </cell>
          <cell r="C518" t="str">
            <v>UN</v>
          </cell>
          <cell r="D518">
            <v>909.31588275862077</v>
          </cell>
          <cell r="E518">
            <v>172.77001772413794</v>
          </cell>
          <cell r="F518">
            <v>1082.0859004827587</v>
          </cell>
          <cell r="G518">
            <v>6.3333333333333339E-2</v>
          </cell>
        </row>
        <row r="519">
          <cell r="B519" t="str">
            <v>Curva PVC 1''</v>
          </cell>
          <cell r="C519" t="str">
            <v>UN</v>
          </cell>
          <cell r="D519">
            <v>1722.563874137931</v>
          </cell>
          <cell r="E519">
            <v>327.28713608620689</v>
          </cell>
          <cell r="F519">
            <v>2049.851010224138</v>
          </cell>
          <cell r="G519">
            <v>8.3333333333333329E-2</v>
          </cell>
        </row>
        <row r="520">
          <cell r="B520" t="str">
            <v>Entrada a Caja PVC 1/2''</v>
          </cell>
          <cell r="C520" t="str">
            <v>UN</v>
          </cell>
          <cell r="D520">
            <v>287.25250689655178</v>
          </cell>
          <cell r="E520">
            <v>54.577976310344837</v>
          </cell>
          <cell r="F520">
            <v>341.83048320689659</v>
          </cell>
          <cell r="G520">
            <v>1.6666666666666666E-2</v>
          </cell>
        </row>
        <row r="521">
          <cell r="B521" t="str">
            <v>Entrada a Caja PVC 3/4''</v>
          </cell>
          <cell r="C521" t="str">
            <v>UN</v>
          </cell>
          <cell r="D521">
            <v>382.36923103448277</v>
          </cell>
          <cell r="E521">
            <v>72.650153896551728</v>
          </cell>
          <cell r="F521">
            <v>455.01938493103449</v>
          </cell>
          <cell r="G521">
            <v>2.1111111111111112E-2</v>
          </cell>
        </row>
        <row r="522">
          <cell r="B522" t="str">
            <v>Entrada a Caja PVC 1''</v>
          </cell>
          <cell r="C522" t="str">
            <v>UN</v>
          </cell>
          <cell r="D522">
            <v>704.81492586206912</v>
          </cell>
          <cell r="E522">
            <v>133.91483591379313</v>
          </cell>
          <cell r="F522">
            <v>838.72976177586224</v>
          </cell>
          <cell r="G522">
            <v>2.7777777777777776E-2</v>
          </cell>
        </row>
        <row r="523">
          <cell r="B523" t="str">
            <v>Unión PVC 1/2''</v>
          </cell>
          <cell r="C523" t="str">
            <v>UN</v>
          </cell>
          <cell r="D523">
            <v>201.6474551724138</v>
          </cell>
          <cell r="E523">
            <v>38.31301648275862</v>
          </cell>
          <cell r="F523">
            <v>239.96047165517243</v>
          </cell>
          <cell r="G523">
            <v>1.6666666666666666E-2</v>
          </cell>
        </row>
        <row r="524">
          <cell r="B524" t="str">
            <v>Unión PVC 3/4''</v>
          </cell>
          <cell r="C524" t="str">
            <v>UN</v>
          </cell>
          <cell r="D524">
            <v>418.51358620689655</v>
          </cell>
          <cell r="E524">
            <v>79.517581379310343</v>
          </cell>
          <cell r="F524">
            <v>498.03116758620689</v>
          </cell>
          <cell r="G524">
            <v>2.1111111111111112E-2</v>
          </cell>
        </row>
        <row r="525">
          <cell r="B525" t="str">
            <v>Unión PVC 1''</v>
          </cell>
          <cell r="C525" t="str">
            <v>UN</v>
          </cell>
          <cell r="D525">
            <v>681.0357448275862</v>
          </cell>
          <cell r="E525">
            <v>129.39679151724138</v>
          </cell>
          <cell r="F525">
            <v>810.43253634482755</v>
          </cell>
          <cell r="G525">
            <v>2.7777777777777776E-2</v>
          </cell>
        </row>
        <row r="526">
          <cell r="B526" t="str">
            <v>Tubería PVC 1"</v>
          </cell>
          <cell r="C526">
            <v>0</v>
          </cell>
          <cell r="D526">
            <v>5516.7699999999995</v>
          </cell>
          <cell r="E526">
            <v>1048.1862999999998</v>
          </cell>
          <cell r="F526">
            <v>6564.9562999999998</v>
          </cell>
          <cell r="G526">
            <v>0</v>
          </cell>
        </row>
        <row r="527">
          <cell r="B527" t="str">
            <v>TUBO PVC 1" PLASTIMEC</v>
          </cell>
          <cell r="C527">
            <v>0</v>
          </cell>
          <cell r="D527">
            <v>8012.556748</v>
          </cell>
          <cell r="E527">
            <v>1522.3857821199999</v>
          </cell>
          <cell r="F527">
            <v>9534.942530119999</v>
          </cell>
          <cell r="G527">
            <v>0</v>
          </cell>
        </row>
        <row r="528">
          <cell r="B528" t="str">
            <v>TUBO PVC 1/2 PLASTIMEC</v>
          </cell>
          <cell r="C528">
            <v>0</v>
          </cell>
          <cell r="D528">
            <v>4417.8294159999996</v>
          </cell>
          <cell r="E528">
            <v>839.38758903999997</v>
          </cell>
          <cell r="F528">
            <v>5257.21700504</v>
          </cell>
          <cell r="G528">
            <v>0</v>
          </cell>
        </row>
        <row r="529">
          <cell r="B529" t="str">
            <v>TUBO PVC 11/2 PLASTIMEC</v>
          </cell>
          <cell r="C529">
            <v>0</v>
          </cell>
          <cell r="D529">
            <v>15794.51251</v>
          </cell>
          <cell r="E529">
            <v>3000.9573769000003</v>
          </cell>
          <cell r="F529">
            <v>18795.469886900002</v>
          </cell>
          <cell r="G529">
            <v>0</v>
          </cell>
        </row>
        <row r="530">
          <cell r="B530" t="str">
            <v>TUBO PVC 11/4 PLASTIMEC</v>
          </cell>
          <cell r="C530">
            <v>0</v>
          </cell>
          <cell r="D530">
            <v>12390.665420000001</v>
          </cell>
          <cell r="E530">
            <v>2354.2264298000005</v>
          </cell>
          <cell r="F530">
            <v>14744.891849800002</v>
          </cell>
          <cell r="G530">
            <v>0</v>
          </cell>
        </row>
        <row r="531">
          <cell r="B531" t="str">
            <v>TUBO PVC 2" PLASTIMEC</v>
          </cell>
          <cell r="C531">
            <v>0</v>
          </cell>
          <cell r="D531">
            <v>24299.165141999998</v>
          </cell>
          <cell r="E531">
            <v>4616.8413769799999</v>
          </cell>
          <cell r="F531">
            <v>28916.006518979997</v>
          </cell>
          <cell r="G531">
            <v>0</v>
          </cell>
        </row>
        <row r="532">
          <cell r="B532" t="str">
            <v>TUBO PVC 3/4 PLASTIMEC</v>
          </cell>
          <cell r="C532">
            <v>0</v>
          </cell>
          <cell r="D532">
            <v>5781.5749599999999</v>
          </cell>
          <cell r="E532">
            <v>1098.4992424</v>
          </cell>
          <cell r="F532">
            <v>6880.0742024000001</v>
          </cell>
          <cell r="G532">
            <v>0</v>
          </cell>
        </row>
        <row r="533">
          <cell r="B533" t="str">
            <v>PUESTA A TIERRA</v>
          </cell>
          <cell r="C533">
            <v>0</v>
          </cell>
          <cell r="D533">
            <v>0</v>
          </cell>
          <cell r="E533">
            <v>0</v>
          </cell>
          <cell r="F533">
            <v>0</v>
          </cell>
          <cell r="G533">
            <v>0</v>
          </cell>
        </row>
        <row r="534">
          <cell r="B534" t="str">
            <v>VARILLA COBRE - COBRE 1/2 x 2,40 MT</v>
          </cell>
          <cell r="C534" t="str">
            <v>UN</v>
          </cell>
          <cell r="D534">
            <v>151608.50178055555</v>
          </cell>
          <cell r="E534">
            <v>28805.615338305557</v>
          </cell>
          <cell r="F534">
            <v>180414.11711886112</v>
          </cell>
          <cell r="G534">
            <v>0</v>
          </cell>
        </row>
        <row r="535">
          <cell r="B535" t="str">
            <v>VARILLA COOPER WELL 5/8 x 1 MT</v>
          </cell>
          <cell r="C535" t="str">
            <v>UN</v>
          </cell>
          <cell r="D535">
            <v>14374.250722222223</v>
          </cell>
          <cell r="E535">
            <v>2731.1076372222224</v>
          </cell>
          <cell r="F535">
            <v>17105.358359444446</v>
          </cell>
          <cell r="G535">
            <v>0</v>
          </cell>
        </row>
        <row r="536">
          <cell r="B536" t="str">
            <v>VARILLA COOPER WELL 5/8 x 1.5 MT</v>
          </cell>
          <cell r="C536" t="str">
            <v>UN</v>
          </cell>
          <cell r="D536">
            <v>21561.376083333333</v>
          </cell>
          <cell r="E536">
            <v>4096.6614558333331</v>
          </cell>
          <cell r="F536">
            <v>25658.037539166668</v>
          </cell>
          <cell r="G536">
            <v>0</v>
          </cell>
        </row>
        <row r="537">
          <cell r="B537" t="str">
            <v>VARILLA COOPER WELL 5/8 x 1.8 MT</v>
          </cell>
          <cell r="C537" t="str">
            <v>UN</v>
          </cell>
          <cell r="D537">
            <v>25873.651299999998</v>
          </cell>
          <cell r="E537">
            <v>4915.9937469999995</v>
          </cell>
          <cell r="F537">
            <v>30789.645046999998</v>
          </cell>
          <cell r="G537">
            <v>0</v>
          </cell>
        </row>
        <row r="538">
          <cell r="B538" t="str">
            <v>VARILLA COOPER WELL 5/8 x 2.4 MT</v>
          </cell>
          <cell r="C538">
            <v>0</v>
          </cell>
          <cell r="D538">
            <v>34266.803880555563</v>
          </cell>
          <cell r="E538">
            <v>6510.6927373055569</v>
          </cell>
          <cell r="F538">
            <v>40777.496617861121</v>
          </cell>
          <cell r="G538">
            <v>0</v>
          </cell>
        </row>
        <row r="539">
          <cell r="B539" t="str">
            <v>GRAPA P/VARILLA COOPER WELL T/EPM</v>
          </cell>
          <cell r="C539">
            <v>0</v>
          </cell>
          <cell r="D539">
            <v>5555.0809027777786</v>
          </cell>
          <cell r="E539">
            <v>1055.465371527778</v>
          </cell>
          <cell r="F539">
            <v>6610.5462743055568</v>
          </cell>
          <cell r="G539">
            <v>0</v>
          </cell>
        </row>
        <row r="540">
          <cell r="B540" t="str">
            <v>SOLDADURA EXOTERMICA  90G</v>
          </cell>
          <cell r="C540">
            <v>0</v>
          </cell>
          <cell r="D540">
            <v>12930.695905555556</v>
          </cell>
          <cell r="E540">
            <v>2456.8322220555556</v>
          </cell>
          <cell r="F540">
            <v>15387.528127611113</v>
          </cell>
          <cell r="G540">
            <v>0</v>
          </cell>
        </row>
        <row r="541">
          <cell r="B541" t="str">
            <v>SOLDADURA EXOTERMICA 115G</v>
          </cell>
          <cell r="C541">
            <v>0</v>
          </cell>
          <cell r="D541">
            <v>16435.561183999998</v>
          </cell>
          <cell r="E541">
            <v>3122.7566249599995</v>
          </cell>
          <cell r="F541">
            <v>19558.317808959997</v>
          </cell>
          <cell r="G541">
            <v>0</v>
          </cell>
        </row>
        <row r="542">
          <cell r="B542" t="str">
            <v>SOLDADURA EXOTERMICA 150G</v>
          </cell>
          <cell r="C542">
            <v>0</v>
          </cell>
          <cell r="D542">
            <v>19347.005902777779</v>
          </cell>
          <cell r="E542">
            <v>3675.931121527778</v>
          </cell>
          <cell r="F542">
            <v>23022.937024305556</v>
          </cell>
          <cell r="G542">
            <v>0</v>
          </cell>
        </row>
        <row r="543">
          <cell r="B543" t="str">
            <v xml:space="preserve">Soporte Dehn snap roof conductor holder StSt para teja de barro ref: 204129 </v>
          </cell>
          <cell r="C543">
            <v>0</v>
          </cell>
          <cell r="D543">
            <v>27583.85</v>
          </cell>
          <cell r="E543">
            <v>5240.9314999999997</v>
          </cell>
          <cell r="F543">
            <v>32824.781499999997</v>
          </cell>
          <cell r="G543">
            <v>0</v>
          </cell>
        </row>
        <row r="544">
          <cell r="B544" t="str">
            <v>TABLEROS</v>
          </cell>
          <cell r="C544">
            <v>0</v>
          </cell>
          <cell r="D544">
            <v>0</v>
          </cell>
          <cell r="E544">
            <v>0</v>
          </cell>
          <cell r="F544">
            <v>0</v>
          </cell>
          <cell r="G544">
            <v>0</v>
          </cell>
        </row>
        <row r="545">
          <cell r="B545" t="str">
            <v>TABLERO TRIFASICO NTQ-412-T  611096</v>
          </cell>
          <cell r="C545" t="str">
            <v>UN</v>
          </cell>
          <cell r="D545">
            <v>225084.21599999999</v>
          </cell>
          <cell r="E545">
            <v>42766.001039999996</v>
          </cell>
          <cell r="F545">
            <v>267850.21703999996</v>
          </cell>
          <cell r="G545">
            <v>10.6</v>
          </cell>
        </row>
        <row r="546">
          <cell r="B546" t="str">
            <v>TABLERO TRIFASICO NTQ-418-T  611099</v>
          </cell>
          <cell r="C546" t="str">
            <v>UN</v>
          </cell>
          <cell r="D546">
            <v>278596.88500000007</v>
          </cell>
          <cell r="E546">
            <v>52933.40815000001</v>
          </cell>
          <cell r="F546">
            <v>331530.2931500001</v>
          </cell>
          <cell r="G546">
            <v>11.8</v>
          </cell>
        </row>
        <row r="547">
          <cell r="B547" t="str">
            <v>TABLERO TRIFASICO NTQ-424-T  611102</v>
          </cell>
          <cell r="C547" t="str">
            <v>UN</v>
          </cell>
          <cell r="D547">
            <v>308939.12</v>
          </cell>
          <cell r="E547">
            <v>58698.432800000002</v>
          </cell>
          <cell r="F547">
            <v>367637.5528</v>
          </cell>
          <cell r="G547">
            <v>13</v>
          </cell>
        </row>
        <row r="548">
          <cell r="B548" t="str">
            <v>TABLERO TRIFASICO NTQ-430-T  611105</v>
          </cell>
          <cell r="C548" t="str">
            <v>UN</v>
          </cell>
          <cell r="D548">
            <v>366313.52799999999</v>
          </cell>
          <cell r="E548">
            <v>69599.570319999999</v>
          </cell>
          <cell r="F548">
            <v>435913.09831999999</v>
          </cell>
          <cell r="G548">
            <v>14</v>
          </cell>
        </row>
        <row r="549">
          <cell r="B549" t="str">
            <v>TABLERO TRIFASICO NTQ-436-T  611108</v>
          </cell>
          <cell r="C549" t="str">
            <v>UN</v>
          </cell>
          <cell r="D549">
            <v>379553.77599999995</v>
          </cell>
          <cell r="E549">
            <v>72115.217439999993</v>
          </cell>
          <cell r="F549">
            <v>451668.99343999993</v>
          </cell>
          <cell r="G549">
            <v>15.4</v>
          </cell>
        </row>
        <row r="550">
          <cell r="B550" t="str">
            <v>TABLERO TRIFASICO NTQ-442-T  611111</v>
          </cell>
          <cell r="C550" t="str">
            <v>UN</v>
          </cell>
          <cell r="D550">
            <v>350838.98814999999</v>
          </cell>
          <cell r="E550">
            <v>66659.407748500002</v>
          </cell>
          <cell r="F550">
            <v>417498.39589849999</v>
          </cell>
          <cell r="G550">
            <v>16.600000000000001</v>
          </cell>
        </row>
        <row r="551">
          <cell r="B551" t="str">
            <v>TABLERO 01 4CTOS TERCOL 104 RETIE</v>
          </cell>
          <cell r="C551" t="str">
            <v>UN</v>
          </cell>
          <cell r="D551">
            <v>93371.332249999992</v>
          </cell>
          <cell r="E551">
            <v>17740.553127499999</v>
          </cell>
          <cell r="F551">
            <v>111111.88537749999</v>
          </cell>
          <cell r="G551">
            <v>1.6</v>
          </cell>
        </row>
        <row r="552">
          <cell r="B552" t="str">
            <v>TABLERO 01 6CTOS TERCOL 106 RETIE</v>
          </cell>
          <cell r="C552" t="str">
            <v>UN</v>
          </cell>
          <cell r="D552">
            <v>94474.686249999999</v>
          </cell>
          <cell r="E552">
            <v>17950.190387499999</v>
          </cell>
          <cell r="F552">
            <v>112424.8766375</v>
          </cell>
          <cell r="G552">
            <v>1.8</v>
          </cell>
        </row>
        <row r="553">
          <cell r="B553" t="str">
            <v>TABLERO 01  8 CTOS.TERCOL TEP 108  RETIE</v>
          </cell>
          <cell r="C553" t="str">
            <v>UN</v>
          </cell>
          <cell r="D553">
            <v>95578.040249999991</v>
          </cell>
          <cell r="E553">
            <v>18159.827647499998</v>
          </cell>
          <cell r="F553">
            <v>113737.86789749999</v>
          </cell>
          <cell r="G553">
            <v>1.63</v>
          </cell>
        </row>
        <row r="554">
          <cell r="B554" t="str">
            <v>TABLERO MONOFASICO TQ-CP-12  611051</v>
          </cell>
          <cell r="C554" t="str">
            <v>UN</v>
          </cell>
          <cell r="D554">
            <v>111990.431</v>
          </cell>
          <cell r="E554">
            <v>21278.18189</v>
          </cell>
          <cell r="F554">
            <v>133268.61288999999</v>
          </cell>
          <cell r="G554">
            <v>7</v>
          </cell>
        </row>
        <row r="555">
          <cell r="B555" t="str">
            <v>TABLERO MONOFASICO TQ-CP-18  611054</v>
          </cell>
          <cell r="C555" t="str">
            <v>UN</v>
          </cell>
          <cell r="D555">
            <v>128540.74100000001</v>
          </cell>
          <cell r="E555">
            <v>24422.740790000003</v>
          </cell>
          <cell r="F555">
            <v>152963.48179000002</v>
          </cell>
          <cell r="G555">
            <v>8</v>
          </cell>
        </row>
        <row r="556">
          <cell r="B556" t="str">
            <v>TABLERO MONOFASICO TQ-CP-24  611057</v>
          </cell>
          <cell r="C556" t="str">
            <v>UN</v>
          </cell>
          <cell r="D556">
            <v>158331.299</v>
          </cell>
          <cell r="E556">
            <v>30082.946810000001</v>
          </cell>
          <cell r="F556">
            <v>188414.24580999999</v>
          </cell>
          <cell r="G556">
            <v>8.5</v>
          </cell>
        </row>
        <row r="557">
          <cell r="B557" t="str">
            <v xml:space="preserve">TABLERO MONOFASICO TQ-CP-30  </v>
          </cell>
          <cell r="C557" t="str">
            <v>UN</v>
          </cell>
          <cell r="D557">
            <v>188121.85699999999</v>
          </cell>
          <cell r="E557">
            <v>35743.152829999999</v>
          </cell>
          <cell r="F557">
            <v>223865.00983</v>
          </cell>
          <cell r="G557">
            <v>10.5</v>
          </cell>
        </row>
        <row r="558">
          <cell r="B558" t="str">
            <v>TABLERO MONOFASICO TQ-CP-36</v>
          </cell>
          <cell r="C558" t="str">
            <v>UN</v>
          </cell>
          <cell r="D558">
            <v>217912.41499999998</v>
          </cell>
          <cell r="E558">
            <v>41403.358849999997</v>
          </cell>
          <cell r="F558">
            <v>259315.77384999997</v>
          </cell>
          <cell r="G558">
            <v>12</v>
          </cell>
        </row>
        <row r="559">
          <cell r="B559" t="str">
            <v>TABLERO BIFASICO 24</v>
          </cell>
          <cell r="C559" t="str">
            <v>UN</v>
          </cell>
          <cell r="D559">
            <v>190063.76003999999</v>
          </cell>
          <cell r="E559">
            <v>36112.114407599998</v>
          </cell>
          <cell r="F559">
            <v>226175.87444759998</v>
          </cell>
          <cell r="G559">
            <v>10</v>
          </cell>
        </row>
        <row r="560">
          <cell r="B560" t="str">
            <v>TABLERO 03 12CTOS.TERCOL TRP 312  RETIE</v>
          </cell>
          <cell r="C560" t="str">
            <v>UN</v>
          </cell>
          <cell r="D560">
            <v>132402.48000000001</v>
          </cell>
          <cell r="E560">
            <v>25156.471200000004</v>
          </cell>
          <cell r="F560">
            <v>157558.95120000001</v>
          </cell>
          <cell r="G560">
            <v>7.5</v>
          </cell>
        </row>
        <row r="561">
          <cell r="B561" t="str">
            <v xml:space="preserve">TABLERO DE 18 CTOS TRIFASICA C/P 225A RETIE TERCOL TRP318 </v>
          </cell>
          <cell r="C561" t="str">
            <v>UN</v>
          </cell>
          <cell r="D561">
            <v>132071.47379999998</v>
          </cell>
          <cell r="E561">
            <v>25093.580021999995</v>
          </cell>
          <cell r="F561">
            <v>157165.05382199999</v>
          </cell>
          <cell r="G561">
            <v>13</v>
          </cell>
        </row>
        <row r="562">
          <cell r="B562" t="str">
            <v xml:space="preserve">TABLERO DE 18 CTOS TRIF C/P ESP/TOTALIZADOR RETIE TERCOL TRP318T </v>
          </cell>
          <cell r="C562" t="str">
            <v>UN</v>
          </cell>
          <cell r="D562">
            <v>226107.025158</v>
          </cell>
          <cell r="E562">
            <v>42960.334780019999</v>
          </cell>
          <cell r="F562">
            <v>269067.35993802</v>
          </cell>
          <cell r="G562">
            <v>13</v>
          </cell>
        </row>
        <row r="563">
          <cell r="B563" t="str">
            <v>TABLERO 03 18CTOS.TERCOL TRP 318  RETIE</v>
          </cell>
          <cell r="C563" t="str">
            <v>UN</v>
          </cell>
          <cell r="D563">
            <v>160538.00699999998</v>
          </cell>
          <cell r="E563">
            <v>30502.221329999997</v>
          </cell>
          <cell r="F563">
            <v>191040.22832999998</v>
          </cell>
          <cell r="G563">
            <v>8.5</v>
          </cell>
        </row>
        <row r="564">
          <cell r="B564" t="str">
            <v xml:space="preserve">TABLERO DE 24 CTOS TRIFASICA C/P ESP/TOTALIZ 225A TERCOL TRP324T </v>
          </cell>
          <cell r="C564" t="str">
            <v>UN</v>
          </cell>
          <cell r="D564">
            <v>253989.88409199999</v>
          </cell>
          <cell r="E564">
            <v>48258.077977479996</v>
          </cell>
          <cell r="F564">
            <v>302247.96206947998</v>
          </cell>
          <cell r="G564">
            <v>13</v>
          </cell>
        </row>
        <row r="565">
          <cell r="B565" t="str">
            <v>TABLERO 03 24CTOS.TERCOL TRP 324  RETIE</v>
          </cell>
          <cell r="C565" t="str">
            <v>UN</v>
          </cell>
          <cell r="D565">
            <v>164694.60784482761</v>
          </cell>
          <cell r="E565">
            <v>31291.975490517245</v>
          </cell>
          <cell r="F565">
            <v>195986.58333534485</v>
          </cell>
          <cell r="G565">
            <v>9</v>
          </cell>
        </row>
        <row r="566">
          <cell r="B566" t="str">
            <v xml:space="preserve">TABLERO DE 30 CTOS TRIF ESP PARA TOTALIZADOR TRP330T </v>
          </cell>
          <cell r="C566" t="str">
            <v>UN</v>
          </cell>
          <cell r="D566">
            <v>298429.67314999999</v>
          </cell>
          <cell r="E566">
            <v>56701.637898499997</v>
          </cell>
          <cell r="F566">
            <v>355131.31104850001</v>
          </cell>
          <cell r="G566">
            <v>13</v>
          </cell>
        </row>
        <row r="567">
          <cell r="B567" t="str">
            <v>TABLERO 03 30CTOS.TERCOL TRP 330  RETIE</v>
          </cell>
          <cell r="C567" t="str">
            <v>UN</v>
          </cell>
          <cell r="D567">
            <v>236669.43299999999</v>
          </cell>
          <cell r="E567">
            <v>44967.19227</v>
          </cell>
          <cell r="F567">
            <v>281636.62526999996</v>
          </cell>
          <cell r="G567">
            <v>11.5</v>
          </cell>
        </row>
        <row r="568">
          <cell r="B568" t="str">
            <v>TABLERO 03 36CTOS.TERCOL TRP 336  RETIE</v>
          </cell>
          <cell r="C568" t="str">
            <v>UN</v>
          </cell>
          <cell r="D568">
            <v>251013.035</v>
          </cell>
          <cell r="E568">
            <v>47692.476650000004</v>
          </cell>
          <cell r="F568">
            <v>298705.51165</v>
          </cell>
          <cell r="G568">
            <v>12.5</v>
          </cell>
        </row>
        <row r="569">
          <cell r="B569" t="str">
            <v>TABLERO 42 CTOS TRIF C/P ESP/TOTALIZADOR RETIE TERCOL TRP342T</v>
          </cell>
          <cell r="C569" t="str">
            <v>UN</v>
          </cell>
          <cell r="D569">
            <v>347790.42104799999</v>
          </cell>
          <cell r="E569">
            <v>66080.179999119995</v>
          </cell>
          <cell r="F569">
            <v>413870.60104712</v>
          </cell>
          <cell r="G569">
            <v>13</v>
          </cell>
        </row>
        <row r="570">
          <cell r="B570" t="str">
            <v>TABLERO 03 42CTOS.TERCOL TRP 342  RETIE</v>
          </cell>
          <cell r="C570" t="str">
            <v>UN</v>
          </cell>
          <cell r="D570">
            <v>287423.71700000006</v>
          </cell>
          <cell r="E570">
            <v>54610.506230000014</v>
          </cell>
          <cell r="F570">
            <v>342034.22323000006</v>
          </cell>
          <cell r="G570">
            <v>13</v>
          </cell>
        </row>
        <row r="571">
          <cell r="B571" t="str">
            <v>Barraje trifásico de cobre 100A, con barras para neutro y tierra</v>
          </cell>
          <cell r="C571" t="str">
            <v>un</v>
          </cell>
          <cell r="D571">
            <v>198603.72</v>
          </cell>
          <cell r="E571">
            <v>37734.7068</v>
          </cell>
          <cell r="F571">
            <v>236338.42680000002</v>
          </cell>
          <cell r="G571">
            <v>1</v>
          </cell>
        </row>
        <row r="572">
          <cell r="B572" t="str">
            <v>Suministro e instalación de tubería PVC para red de agua fría  chiller</v>
          </cell>
          <cell r="C572" t="str">
            <v>GL</v>
          </cell>
          <cell r="D572">
            <v>444651.66199999995</v>
          </cell>
          <cell r="E572">
            <v>84483.81577999999</v>
          </cell>
          <cell r="F572">
            <v>529135.47777999996</v>
          </cell>
          <cell r="G572">
            <v>2</v>
          </cell>
        </row>
        <row r="573">
          <cell r="B573" t="str">
            <v>Suministro e instalación de accesorios para instalación de chiller (válvulas, manómetros, filtro, etc)</v>
          </cell>
          <cell r="C573" t="str">
            <v>GL</v>
          </cell>
          <cell r="D573">
            <v>1006126.44552</v>
          </cell>
          <cell r="E573">
            <v>191164.0246488</v>
          </cell>
          <cell r="F573">
            <v>1197290.4701687999</v>
          </cell>
          <cell r="G573">
            <v>2</v>
          </cell>
        </row>
        <row r="574">
          <cell r="B574" t="str">
            <v>Acondicionador de tensión trifásico 208/120V, 25kVA, con transformador de aislamento apantallado tipo seco, IP20, DPS de entrada y salida.</v>
          </cell>
          <cell r="C574" t="str">
            <v>un</v>
          </cell>
          <cell r="D574">
            <v>5422984.9099999992</v>
          </cell>
          <cell r="E574">
            <v>1030367.1328999999</v>
          </cell>
          <cell r="F574">
            <v>6453352.0428999988</v>
          </cell>
          <cell r="G574">
            <v>50</v>
          </cell>
        </row>
        <row r="575">
          <cell r="B575" t="str">
            <v>Traslado de Acondicionador de tensión de 10kVA, 2Ø, 230/115V</v>
          </cell>
          <cell r="C575">
            <v>0</v>
          </cell>
          <cell r="D575">
            <v>0</v>
          </cell>
          <cell r="E575">
            <v>0</v>
          </cell>
          <cell r="F575">
            <v>0</v>
          </cell>
          <cell r="G575">
            <v>0</v>
          </cell>
        </row>
        <row r="576">
          <cell r="B576" t="str">
            <v>Acondicionador de voltaje con transformador de aislamiento bifasico 4 kVA 240 V.</v>
          </cell>
          <cell r="C576">
            <v>0</v>
          </cell>
          <cell r="D576">
            <v>2151540.2999999998</v>
          </cell>
          <cell r="E576">
            <v>408792.65699999995</v>
          </cell>
          <cell r="F576">
            <v>2560332.9569999999</v>
          </cell>
          <cell r="G576">
            <v>0</v>
          </cell>
        </row>
        <row r="577">
          <cell r="B577" t="str">
            <v>Conjunto de andamio, canes y linea de vida</v>
          </cell>
          <cell r="C577" t="str">
            <v>Un</v>
          </cell>
          <cell r="D577">
            <v>132402.47999999998</v>
          </cell>
          <cell r="E577">
            <v>25156.471199999996</v>
          </cell>
          <cell r="F577">
            <v>157558.95119999998</v>
          </cell>
          <cell r="G577">
            <v>20</v>
          </cell>
        </row>
        <row r="578">
          <cell r="B578" t="str">
            <v xml:space="preserve">PARARRAYO POLIMERICO 12KV 10KA </v>
          </cell>
          <cell r="C578">
            <v>0</v>
          </cell>
          <cell r="D578">
            <v>114932.70833333333</v>
          </cell>
          <cell r="E578">
            <v>21837.214583333334</v>
          </cell>
          <cell r="F578">
            <v>136769.92291666666</v>
          </cell>
          <cell r="G578">
            <v>0</v>
          </cell>
        </row>
        <row r="579">
          <cell r="B579" t="str">
            <v>ASTA PARA PARARRAYOS</v>
          </cell>
          <cell r="C579">
            <v>0</v>
          </cell>
          <cell r="D579">
            <v>38310.902777777781</v>
          </cell>
          <cell r="E579">
            <v>7279.0715277777781</v>
          </cell>
          <cell r="F579">
            <v>45589.974305555559</v>
          </cell>
          <cell r="G579">
            <v>0</v>
          </cell>
        </row>
        <row r="580">
          <cell r="B580" t="str">
            <v>CAJA PRIMARIA 15 KVA 20 KA</v>
          </cell>
          <cell r="C580">
            <v>0</v>
          </cell>
          <cell r="D580">
            <v>243274.23263888891</v>
          </cell>
          <cell r="E580">
            <v>46222.104201388895</v>
          </cell>
          <cell r="F580">
            <v>289496.33684027777</v>
          </cell>
          <cell r="G580">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Hoja1"/>
    </sheetNames>
    <sheetDataSet>
      <sheetData sheetId="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Indicadores"/>
      <sheetName val="SIMULACIÓNEDIFICIO.ok"/>
      <sheetName val="Propiedad"/>
      <sheetName val="Reparación"/>
      <sheetName val="SUB_APU4"/>
      <sheetName val="RESUMEN_PRESUPU_4"/>
      <sheetName val="DESPLEGABLE"/>
    </sheetNames>
    <sheetDataSet>
      <sheetData sheetId="0">
        <row r="1">
          <cell r="A1" t="str">
            <v>CODIGO</v>
          </cell>
        </row>
      </sheetData>
      <sheetData sheetId="1">
        <row r="1">
          <cell r="A1" t="str">
            <v>CODIGO</v>
          </cell>
        </row>
      </sheetData>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ow r="1">
          <cell r="A1" t="str">
            <v>CODIGO</v>
          </cell>
        </row>
      </sheetData>
      <sheetData sheetId="19"/>
      <sheetData sheetId="20">
        <row r="1">
          <cell r="A1" t="str">
            <v>CODIGO</v>
          </cell>
        </row>
      </sheetData>
      <sheetData sheetId="21"/>
      <sheetData sheetId="22">
        <row r="1">
          <cell r="A1" t="str">
            <v>CODIGO</v>
          </cell>
        </row>
      </sheetData>
      <sheetData sheetId="23"/>
      <sheetData sheetId="24" refreshError="1"/>
      <sheetData sheetId="25" refreshError="1"/>
      <sheetData sheetId="26" refreshError="1"/>
      <sheetData sheetId="27" refreshError="1"/>
      <sheetData sheetId="28">
        <row r="1">
          <cell r="A1" t="str">
            <v>CODIGO</v>
          </cell>
        </row>
      </sheetData>
      <sheetData sheetId="29"/>
      <sheetData sheetId="3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Indicadores"/>
      <sheetName val="SIMULACIÓNEDIFICIO.ok"/>
      <sheetName val="Propiedad"/>
      <sheetName val="Reparación"/>
      <sheetName val="SUB_APU4"/>
      <sheetName val="RESUMEN_PRESUPU_4"/>
      <sheetName val="DESPLEGABLE"/>
    </sheetNames>
    <sheetDataSet>
      <sheetData sheetId="0">
        <row r="1">
          <cell r="A1" t="str">
            <v>CODIGO</v>
          </cell>
        </row>
      </sheetData>
      <sheetData sheetId="1">
        <row r="1">
          <cell r="A1" t="str">
            <v>CODIGO</v>
          </cell>
        </row>
      </sheetData>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ow r="1">
          <cell r="A1" t="str">
            <v>CODIGO</v>
          </cell>
        </row>
      </sheetData>
      <sheetData sheetId="19"/>
      <sheetData sheetId="20">
        <row r="1">
          <cell r="A1" t="str">
            <v>CODIGO</v>
          </cell>
        </row>
      </sheetData>
      <sheetData sheetId="21"/>
      <sheetData sheetId="22">
        <row r="1">
          <cell r="A1" t="str">
            <v>CODIGO</v>
          </cell>
        </row>
      </sheetData>
      <sheetData sheetId="23"/>
      <sheetData sheetId="24" refreshError="1"/>
      <sheetData sheetId="25" refreshError="1"/>
      <sheetData sheetId="26" refreshError="1"/>
      <sheetData sheetId="27" refreshError="1"/>
      <sheetData sheetId="28">
        <row r="1">
          <cell r="A1" t="str">
            <v>CODIGO</v>
          </cell>
        </row>
      </sheetData>
      <sheetData sheetId="29"/>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2"/>
      <sheetName val="5,9 (2)"/>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9 (3)"/>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3"/>
      <sheetName val="5,2 (3)"/>
      <sheetName val="5,2 (2)"/>
      <sheetName val="5,2"/>
      <sheetName val="5,1"/>
      <sheetName val="4,11"/>
      <sheetName val="4,10"/>
      <sheetName val="4,9"/>
      <sheetName val="4,8"/>
      <sheetName val="4,7"/>
      <sheetName val="4,6"/>
      <sheetName val="4,5"/>
      <sheetName val="4,5 (2)"/>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B5" t="str">
            <v>Accesorios prefabricados para canaleta 12x5cm (Curvas, TEE, Derivaciones, etc)</v>
          </cell>
          <cell r="C5" t="str">
            <v>un</v>
          </cell>
          <cell r="D5">
            <v>23057.741379310348</v>
          </cell>
          <cell r="E5">
            <v>4380.9708620689662</v>
          </cell>
          <cell r="F5">
            <v>27438.712241379315</v>
          </cell>
          <cell r="G5">
            <v>1.0625</v>
          </cell>
        </row>
        <row r="6">
          <cell r="B6" t="str">
            <v>Accesorios tubería EMT</v>
          </cell>
          <cell r="C6">
            <v>1.0625</v>
          </cell>
          <cell r="D6">
            <v>2120</v>
          </cell>
          <cell r="E6">
            <v>402.8</v>
          </cell>
          <cell r="F6">
            <v>2522.8000000000002</v>
          </cell>
          <cell r="G6">
            <v>2522.798828125</v>
          </cell>
        </row>
        <row r="7">
          <cell r="B7" t="str">
            <v>Accesorios tuberia PVC de 3/4 " y 1"</v>
          </cell>
          <cell r="C7">
            <v>2522.798828125</v>
          </cell>
          <cell r="D7">
            <v>636</v>
          </cell>
          <cell r="E7">
            <v>120.84</v>
          </cell>
          <cell r="F7">
            <v>756.84</v>
          </cell>
          <cell r="G7">
            <v>756.83984375</v>
          </cell>
        </row>
        <row r="8">
          <cell r="B8" t="str">
            <v>Accesorios y elementos de fijación (Chazo+tornillo+arandela)</v>
          </cell>
          <cell r="C8" t="str">
            <v>UN</v>
          </cell>
          <cell r="D8">
            <v>1279.3103448275863</v>
          </cell>
          <cell r="E8">
            <v>243.06896551724139</v>
          </cell>
          <cell r="F8">
            <v>1522.3793103448277</v>
          </cell>
          <cell r="G8">
            <v>0.3</v>
          </cell>
        </row>
        <row r="9">
          <cell r="B9" t="str">
            <v>Accesorios y elementos de fijación tomacorrientes</v>
          </cell>
          <cell r="C9">
            <v>0.29999995231628418</v>
          </cell>
          <cell r="D9">
            <v>1060</v>
          </cell>
          <cell r="E9">
            <v>201.4</v>
          </cell>
          <cell r="F9">
            <v>1261.4000000000001</v>
          </cell>
          <cell r="G9">
            <v>1261.3994140625</v>
          </cell>
        </row>
        <row r="10">
          <cell r="B10" t="str">
            <v>ACCESORIOS VARIOS SALIDAS ELECTRICAS (CINTA AISLASTE, AMARRAS PLASTICAS, ANILLOS).</v>
          </cell>
          <cell r="C10" t="str">
            <v>GB</v>
          </cell>
          <cell r="D10">
            <v>274.13793103448279</v>
          </cell>
          <cell r="E10">
            <v>52.08620689655173</v>
          </cell>
          <cell r="F10">
            <v>326.22413793103453</v>
          </cell>
          <cell r="G10">
            <v>0.1</v>
          </cell>
        </row>
        <row r="11">
          <cell r="B11" t="str">
            <v>Accesorios, correillas, conectores y marcaciones para alambres y cables en alimentadores</v>
          </cell>
          <cell r="C11" t="str">
            <v>GB</v>
          </cell>
          <cell r="D11">
            <v>4240</v>
          </cell>
          <cell r="E11">
            <v>805.6</v>
          </cell>
          <cell r="F11">
            <v>5045.6000000000004</v>
          </cell>
          <cell r="G11">
            <v>5045.59765625</v>
          </cell>
        </row>
        <row r="12">
          <cell r="B12" t="str">
            <v>Arena, cemento, estuco, pintura para efectuar resanes.</v>
          </cell>
          <cell r="C12">
            <v>5045.59765625</v>
          </cell>
          <cell r="D12">
            <v>24733.333333333332</v>
          </cell>
          <cell r="E12">
            <v>4699.333333333333</v>
          </cell>
          <cell r="F12">
            <v>29432.666666666664</v>
          </cell>
          <cell r="G12">
            <v>29432.65625</v>
          </cell>
        </row>
        <row r="13">
          <cell r="B13" t="str">
            <v>Actualización de planos</v>
          </cell>
          <cell r="C13" t="str">
            <v>Un</v>
          </cell>
          <cell r="D13">
            <v>53000</v>
          </cell>
          <cell r="E13">
            <v>10070</v>
          </cell>
          <cell r="F13">
            <v>63070</v>
          </cell>
          <cell r="G13">
            <v>0</v>
          </cell>
        </row>
        <row r="14">
          <cell r="B14" t="str">
            <v>Anillos de marcación y cintillas impresora térmica.</v>
          </cell>
          <cell r="C14">
            <v>0</v>
          </cell>
          <cell r="D14">
            <v>2650</v>
          </cell>
          <cell r="E14">
            <v>503.5</v>
          </cell>
          <cell r="F14">
            <v>3153.5</v>
          </cell>
          <cell r="G14">
            <v>3153.5</v>
          </cell>
        </row>
        <row r="15">
          <cell r="B15" t="str">
            <v>Marcación anillos y  cinta adhesiva</v>
          </cell>
          <cell r="C15">
            <v>3153.5</v>
          </cell>
          <cell r="D15">
            <v>1272</v>
          </cell>
          <cell r="E15">
            <v>241.68</v>
          </cell>
          <cell r="F15">
            <v>1513.68</v>
          </cell>
          <cell r="G15">
            <v>1513.6796875</v>
          </cell>
        </row>
        <row r="16">
          <cell r="B16" t="str">
            <v xml:space="preserve">Marcaciones con cinta color naranja </v>
          </cell>
          <cell r="C16">
            <v>1513.6796875</v>
          </cell>
          <cell r="D16">
            <v>106</v>
          </cell>
          <cell r="E16">
            <v>20.14</v>
          </cell>
          <cell r="F16">
            <v>126.14</v>
          </cell>
          <cell r="G16">
            <v>126.13995361328125</v>
          </cell>
        </row>
        <row r="17">
          <cell r="B17" t="str">
            <v>Marcaciones en plaquetas PVC de los cables de la acometida</v>
          </cell>
          <cell r="C17">
            <v>126.13995361328125</v>
          </cell>
          <cell r="D17">
            <v>5300</v>
          </cell>
          <cell r="E17">
            <v>1007</v>
          </cell>
          <cell r="F17">
            <v>6307</v>
          </cell>
          <cell r="G17">
            <v>6307</v>
          </cell>
        </row>
        <row r="18">
          <cell r="B18" t="str">
            <v>Marcaciones generales en placas PVC, cinta adhesiva con impresora térmica y anillos de marcación.</v>
          </cell>
          <cell r="C18">
            <v>6307</v>
          </cell>
          <cell r="D18">
            <v>84800</v>
          </cell>
          <cell r="E18">
            <v>16112</v>
          </cell>
          <cell r="F18">
            <v>100912</v>
          </cell>
          <cell r="G18">
            <v>100912</v>
          </cell>
        </row>
        <row r="19">
          <cell r="B19" t="str">
            <v>Marcación tableros con placa en acrílico.</v>
          </cell>
          <cell r="C19" t="str">
            <v>UN</v>
          </cell>
          <cell r="D19">
            <v>12720</v>
          </cell>
          <cell r="E19">
            <v>2416.8000000000002</v>
          </cell>
          <cell r="F19">
            <v>15136.8</v>
          </cell>
          <cell r="G19">
            <v>0.1</v>
          </cell>
        </row>
        <row r="20">
          <cell r="B20" t="str">
            <v>Obra civil instalación tablero 12 circuitos.</v>
          </cell>
          <cell r="C20">
            <v>9.9999964237213135E-2</v>
          </cell>
          <cell r="D20">
            <v>21200</v>
          </cell>
          <cell r="E20">
            <v>4028</v>
          </cell>
          <cell r="F20">
            <v>25228</v>
          </cell>
          <cell r="G20">
            <v>25228</v>
          </cell>
        </row>
        <row r="21">
          <cell r="B21" t="str">
            <v>Obra civil instalación tablero 36 circuitos.</v>
          </cell>
          <cell r="C21">
            <v>25228</v>
          </cell>
          <cell r="D21">
            <v>21200</v>
          </cell>
          <cell r="E21">
            <v>4028</v>
          </cell>
          <cell r="F21">
            <v>25228</v>
          </cell>
          <cell r="G21">
            <v>0.05</v>
          </cell>
        </row>
        <row r="22">
          <cell r="B22" t="str">
            <v>Brecha, llenos, baldosa y acabados.</v>
          </cell>
          <cell r="C22">
            <v>4.9999982118606567E-2</v>
          </cell>
          <cell r="D22">
            <v>63600</v>
          </cell>
          <cell r="E22">
            <v>12084</v>
          </cell>
          <cell r="F22">
            <v>75684</v>
          </cell>
          <cell r="G22">
            <v>75684</v>
          </cell>
        </row>
        <row r="23">
          <cell r="B23" t="str">
            <v>BANDEJAS, SOPORTES Y CANALETAS</v>
          </cell>
          <cell r="C23">
            <v>75684</v>
          </cell>
          <cell r="D23">
            <v>75684</v>
          </cell>
          <cell r="E23">
            <v>75684</v>
          </cell>
          <cell r="F23">
            <v>75684</v>
          </cell>
          <cell r="G23">
            <v>75684</v>
          </cell>
        </row>
        <row r="24">
          <cell r="B24" t="str">
            <v>BANDEJA PORTACABLE SEMIPESADA 10 x 8 x 2.4m GALVANIZADA</v>
          </cell>
          <cell r="C24" t="str">
            <v>ML</v>
          </cell>
          <cell r="D24">
            <v>77018.704072481603</v>
          </cell>
          <cell r="E24">
            <v>14633.553773771504</v>
          </cell>
          <cell r="F24">
            <v>91652.257846253109</v>
          </cell>
          <cell r="G24">
            <v>8.5380000000000003</v>
          </cell>
        </row>
        <row r="25">
          <cell r="B25" t="str">
            <v>BANDEJA PORTACABLE SEMIPESADA 20 x 8 x 2.4m GALVANIZADA</v>
          </cell>
          <cell r="C25" t="str">
            <v>ML</v>
          </cell>
          <cell r="D25">
            <v>83769.019868591204</v>
          </cell>
          <cell r="E25">
            <v>15916.113775032329</v>
          </cell>
          <cell r="F25">
            <v>99685.133643623529</v>
          </cell>
          <cell r="G25">
            <v>9.7629999999999999</v>
          </cell>
        </row>
        <row r="26">
          <cell r="B26" t="str">
            <v>BANDEJA PORTACABLE SEMIPESADA 30 x 8 x 2.4m GALVANIZADA</v>
          </cell>
          <cell r="C26" t="str">
            <v>ML</v>
          </cell>
          <cell r="D26">
            <v>91731.306263168022</v>
          </cell>
          <cell r="E26">
            <v>17428.948190001924</v>
          </cell>
          <cell r="F26">
            <v>109160.25445316994</v>
          </cell>
          <cell r="G26">
            <v>10.988</v>
          </cell>
        </row>
        <row r="27">
          <cell r="B27" t="str">
            <v>BANDEJA PORTACABLE SEMIPESADA 40 x 8 x 2.4m GALVANIZADA</v>
          </cell>
          <cell r="C27" t="str">
            <v>ML</v>
          </cell>
          <cell r="D27">
            <v>99970.67887263601</v>
          </cell>
          <cell r="E27">
            <v>18994.428985800841</v>
          </cell>
          <cell r="F27">
            <v>118965.10785843685</v>
          </cell>
          <cell r="G27">
            <v>12.212999999999999</v>
          </cell>
        </row>
        <row r="28">
          <cell r="B28" t="str">
            <v>BANDEJA PORTACABLE SEMIPESADA 50 x 8 x 2.4m GALVANIZADA</v>
          </cell>
          <cell r="C28" t="str">
            <v>ML</v>
          </cell>
          <cell r="D28">
            <v>107783.15849249522</v>
          </cell>
          <cell r="E28">
            <v>20478.800113574092</v>
          </cell>
          <cell r="F28">
            <v>128261.95860606931</v>
          </cell>
          <cell r="G28">
            <v>13.438000000000001</v>
          </cell>
        </row>
        <row r="29">
          <cell r="B29" t="str">
            <v>BANDEJA PORTACABLE SEMIPESADA 60 x 8 x 2.4m GALVANIZADA</v>
          </cell>
          <cell r="C29" t="str">
            <v>ML</v>
          </cell>
          <cell r="D29">
            <v>115513.41334126881</v>
          </cell>
          <cell r="E29">
            <v>21947.548534841073</v>
          </cell>
          <cell r="F29">
            <v>137460.96187610988</v>
          </cell>
          <cell r="G29">
            <v>14.663</v>
          </cell>
        </row>
        <row r="30">
          <cell r="B30" t="str">
            <v>CRUZ BANDEJA SEMIPESADA 10 x 8 GALVANIZADA</v>
          </cell>
          <cell r="C30" t="str">
            <v>UN</v>
          </cell>
          <cell r="D30">
            <v>66157.149722092014</v>
          </cell>
          <cell r="E30">
            <v>12569.858447197483</v>
          </cell>
          <cell r="F30">
            <v>78727.008169289504</v>
          </cell>
          <cell r="G30">
            <v>3.2250000000000001</v>
          </cell>
        </row>
        <row r="31">
          <cell r="B31" t="str">
            <v>CRUZ BANDEJA SEMIPESADA 20 x 8 GALVANIZADA</v>
          </cell>
          <cell r="C31" t="str">
            <v>UN</v>
          </cell>
          <cell r="D31">
            <v>70391.162249636807</v>
          </cell>
          <cell r="E31">
            <v>13374.320827430993</v>
          </cell>
          <cell r="F31">
            <v>83765.483077067795</v>
          </cell>
          <cell r="G31">
            <v>3.6339999999999999</v>
          </cell>
        </row>
        <row r="32">
          <cell r="B32" t="str">
            <v>CRUZ BANDEJA SEMIPESADA 30 x 8 GALVANIZADA</v>
          </cell>
          <cell r="C32" t="str">
            <v>UN</v>
          </cell>
          <cell r="D32">
            <v>76775.408859406409</v>
          </cell>
          <cell r="E32">
            <v>14587.327683287218</v>
          </cell>
          <cell r="F32">
            <v>91362.73654269363</v>
          </cell>
          <cell r="G32">
            <v>4.1950000000000003</v>
          </cell>
        </row>
        <row r="33">
          <cell r="B33" t="str">
            <v>CRUZ BANDEJA SEMIPESADA 40 x 8 GALVANIZADA</v>
          </cell>
          <cell r="C33" t="str">
            <v>UN</v>
          </cell>
          <cell r="D33">
            <v>84788.381756707211</v>
          </cell>
          <cell r="E33">
            <v>16109.792533774371</v>
          </cell>
          <cell r="F33">
            <v>100898.17429048158</v>
          </cell>
          <cell r="G33">
            <v>4.859</v>
          </cell>
        </row>
        <row r="34">
          <cell r="B34" t="str">
            <v>CRUZ BANDEJA SEMIPESADA 50 x 8 GALVANIZADA</v>
          </cell>
          <cell r="C34" t="str">
            <v>UN</v>
          </cell>
          <cell r="D34">
            <v>91642.323291719207</v>
          </cell>
          <cell r="E34">
            <v>17412.041425426651</v>
          </cell>
          <cell r="F34">
            <v>109054.36471714586</v>
          </cell>
          <cell r="G34">
            <v>5.3289999999999997</v>
          </cell>
        </row>
        <row r="35">
          <cell r="B35" t="str">
            <v>CRUZ BANDEJA SEMIPESADA 60 x 8 GALVANIZADA</v>
          </cell>
          <cell r="C35" t="str">
            <v>UN</v>
          </cell>
          <cell r="D35">
            <v>100168.91941662322</v>
          </cell>
          <cell r="E35">
            <v>19032.094689158414</v>
          </cell>
          <cell r="F35">
            <v>119201.01410578164</v>
          </cell>
          <cell r="G35">
            <v>6.1859999999999999</v>
          </cell>
        </row>
        <row r="36">
          <cell r="B36" t="str">
            <v>CURVA HORIZONTAL BANDEJA SEMIPESADA 10 x 8 GALVANIZADA ANG. 90°</v>
          </cell>
          <cell r="C36" t="str">
            <v>UN</v>
          </cell>
          <cell r="D36">
            <v>35889.423028773606</v>
          </cell>
          <cell r="E36">
            <v>6818.9903754669849</v>
          </cell>
          <cell r="F36">
            <v>42708.413404240593</v>
          </cell>
          <cell r="G36">
            <v>2.339</v>
          </cell>
        </row>
        <row r="37">
          <cell r="B37" t="str">
            <v>CURVA HORIZONTAL BANDEJA SEMIPESADA 20 x 8 GALVANIZADA ANG. 90°</v>
          </cell>
          <cell r="C37" t="str">
            <v>UN</v>
          </cell>
          <cell r="D37">
            <v>40790.244658820811</v>
          </cell>
          <cell r="E37">
            <v>7750.1464851759538</v>
          </cell>
          <cell r="F37">
            <v>48540.391143996763</v>
          </cell>
          <cell r="G37">
            <v>2.8119999999999998</v>
          </cell>
        </row>
        <row r="38">
          <cell r="B38" t="str">
            <v>CURVA HORIZONTAL BANDEJA SEMIPESADA 30 x 8 GALVANIZADA ANG. 90°</v>
          </cell>
          <cell r="C38" t="str">
            <v>UN</v>
          </cell>
          <cell r="D38">
            <v>45863.400398129612</v>
          </cell>
          <cell r="E38">
            <v>8714.0460756446264</v>
          </cell>
          <cell r="F38">
            <v>54577.446473774238</v>
          </cell>
          <cell r="G38">
            <v>3.2850000000000001</v>
          </cell>
        </row>
        <row r="39">
          <cell r="B39" t="str">
            <v>CURVA HORIZONTAL BANDEJA SEMIPESADA 40 x 8 GALVANIZADA ANG. 90°</v>
          </cell>
          <cell r="C39" t="str">
            <v>UN</v>
          </cell>
          <cell r="D39">
            <v>51683.337277572005</v>
          </cell>
          <cell r="E39">
            <v>9819.8340827386819</v>
          </cell>
          <cell r="F39">
            <v>61503.171360310691</v>
          </cell>
          <cell r="G39">
            <v>3.9630000000000001</v>
          </cell>
        </row>
        <row r="40">
          <cell r="B40" t="str">
            <v>CURVA HORIZONTAL BANDEJA SEMIPESADA 50 x 8 GALVANIZADA ANG. 90°</v>
          </cell>
          <cell r="C40" t="str">
            <v>UN</v>
          </cell>
          <cell r="D40">
            <v>59616.338137241612</v>
          </cell>
          <cell r="E40">
            <v>11327.104246075907</v>
          </cell>
          <cell r="F40">
            <v>70943.442383317524</v>
          </cell>
          <cell r="G40">
            <v>4.7430000000000003</v>
          </cell>
        </row>
        <row r="41">
          <cell r="B41" t="str">
            <v>CURVA HORIZONTAL BANDEJA SEMIPESADA 60 x 8 GALVANIZADA ANG. 90°</v>
          </cell>
          <cell r="C41" t="str">
            <v>UN</v>
          </cell>
          <cell r="D41">
            <v>69130.757881900005</v>
          </cell>
          <cell r="E41">
            <v>13134.843997561002</v>
          </cell>
          <cell r="F41">
            <v>82265.601879460999</v>
          </cell>
          <cell r="G41">
            <v>5.3179999999999996</v>
          </cell>
        </row>
        <row r="42">
          <cell r="B42" t="str">
            <v>CURVA VERTICAL INT o EXT BANDEJA SEMIPESADA 10 X 8 A 90° GALV</v>
          </cell>
          <cell r="C42" t="str">
            <v>UN</v>
          </cell>
          <cell r="D42">
            <v>35568.4085115216</v>
          </cell>
          <cell r="E42">
            <v>6757.9976171891039</v>
          </cell>
          <cell r="F42">
            <v>42326.406128710703</v>
          </cell>
          <cell r="G42">
            <v>2.19</v>
          </cell>
        </row>
        <row r="43">
          <cell r="B43" t="str">
            <v>CURVA VERTICAL INT o EXT BANDEJA SEMIPESADA 20 X 8 A 90° GALV</v>
          </cell>
          <cell r="C43" t="str">
            <v>UN</v>
          </cell>
          <cell r="D43">
            <v>37573.341285937604</v>
          </cell>
          <cell r="E43">
            <v>7138.9348443281451</v>
          </cell>
          <cell r="F43">
            <v>44712.276130265745</v>
          </cell>
          <cell r="G43">
            <v>2.3940000000000001</v>
          </cell>
        </row>
        <row r="44">
          <cell r="B44" t="str">
            <v>CURVA VERTICAL INT o EXT BANDEJA SEMIPESADA 30 X 8 A 90° GALV</v>
          </cell>
          <cell r="C44" t="str">
            <v>UN</v>
          </cell>
          <cell r="D44">
            <v>40001.787949780803</v>
          </cell>
          <cell r="E44">
            <v>7600.3397104583528</v>
          </cell>
          <cell r="F44">
            <v>47602.127660239159</v>
          </cell>
          <cell r="G44">
            <v>2.5979999999999999</v>
          </cell>
        </row>
        <row r="45">
          <cell r="B45" t="str">
            <v>CURVA VERTICAL INT o EXT BANDEJA SEMIPESADA 40 X 8 A 90° GALV</v>
          </cell>
          <cell r="C45" t="str">
            <v>UN</v>
          </cell>
          <cell r="D45">
            <v>42324.356141267206</v>
          </cell>
          <cell r="E45">
            <v>8041.6276668407691</v>
          </cell>
          <cell r="F45">
            <v>50365.983808107972</v>
          </cell>
          <cell r="G45">
            <v>2.802</v>
          </cell>
        </row>
        <row r="46">
          <cell r="B46" t="str">
            <v>CURVA VERTICAL INT o EXT BANDEJA SEMIPESADA 50 X 8 A 90° GALV</v>
          </cell>
          <cell r="C46" t="str">
            <v>UN</v>
          </cell>
          <cell r="D46">
            <v>44845.164876740811</v>
          </cell>
          <cell r="E46">
            <v>8520.5813265807537</v>
          </cell>
          <cell r="F46">
            <v>53365.746203321563</v>
          </cell>
          <cell r="G46">
            <v>3.0059999999999998</v>
          </cell>
        </row>
        <row r="47">
          <cell r="B47" t="str">
            <v>CURVA VERTICAL INT o EXT BANDEJA SEMIPESADA 60 X 8 A 90° GALV</v>
          </cell>
          <cell r="C47" t="str">
            <v>UN</v>
          </cell>
          <cell r="D47">
            <v>47119.299298957609</v>
          </cell>
          <cell r="E47">
            <v>8952.6668668019465</v>
          </cell>
          <cell r="F47">
            <v>56071.966165759557</v>
          </cell>
          <cell r="G47">
            <v>3.2109999999999999</v>
          </cell>
        </row>
        <row r="48">
          <cell r="B48" t="str">
            <v>REDUCCION SIMETRICA, DER. o IZQ. BANDEJA SEMI 20 A 10 x 8 CM GALV</v>
          </cell>
          <cell r="C48" t="str">
            <v>UN</v>
          </cell>
          <cell r="D48">
            <v>28498.204564887201</v>
          </cell>
          <cell r="E48">
            <v>5414.6588673285678</v>
          </cell>
          <cell r="F48">
            <v>33912.863432215767</v>
          </cell>
          <cell r="G48">
            <v>1.621</v>
          </cell>
        </row>
        <row r="49">
          <cell r="B49" t="str">
            <v>REDUCCION SIMETRICA, DER. o IZQ. BANDEJA SEMI 30 A 10 x 8 CM GALV</v>
          </cell>
          <cell r="C49" t="str">
            <v>UN</v>
          </cell>
          <cell r="D49">
            <v>29621.192191905604</v>
          </cell>
          <cell r="E49">
            <v>5628.026516462065</v>
          </cell>
          <cell r="F49">
            <v>35249.218708367669</v>
          </cell>
          <cell r="G49">
            <v>1.742</v>
          </cell>
        </row>
        <row r="50">
          <cell r="B50" t="str">
            <v>REDUCCION SIMETRICA, DER. o IZQ. BANDEJA SEMI 30 A 20 x 8 CM GALV</v>
          </cell>
          <cell r="C50" t="str">
            <v>UN</v>
          </cell>
          <cell r="D50">
            <v>30009.788712789603</v>
          </cell>
          <cell r="E50">
            <v>5701.8598554300243</v>
          </cell>
          <cell r="F50">
            <v>35711.648568219629</v>
          </cell>
          <cell r="G50">
            <v>1.772</v>
          </cell>
        </row>
        <row r="51">
          <cell r="B51" t="str">
            <v>REDUCCION SIMETRICA, DER. o IZQ. BANDEJA SEMI 40 A 20 x 8 CM GALV</v>
          </cell>
          <cell r="C51" t="str">
            <v>UN</v>
          </cell>
          <cell r="D51">
            <v>30972.832264545603</v>
          </cell>
          <cell r="E51">
            <v>5884.8381302636644</v>
          </cell>
          <cell r="F51">
            <v>36857.670394809269</v>
          </cell>
          <cell r="G51">
            <v>1.895</v>
          </cell>
        </row>
        <row r="52">
          <cell r="B52" t="str">
            <v>REDUCCION SIMETRICA, DER. o IZQ. BANDEJA SEMI 40 A 30 x 8 CM GALV</v>
          </cell>
          <cell r="C52" t="str">
            <v>UN</v>
          </cell>
          <cell r="D52">
            <v>31107.996271809607</v>
          </cell>
          <cell r="E52">
            <v>5910.5192916438255</v>
          </cell>
          <cell r="F52">
            <v>37018.515563453431</v>
          </cell>
          <cell r="G52">
            <v>1.9259999999999999</v>
          </cell>
        </row>
        <row r="53">
          <cell r="B53" t="str">
            <v>REDUCCION SIMETRICA, DER. o IZQ. BANDEJA SEMI 50 A 20 x 8 CM GALV</v>
          </cell>
          <cell r="C53" t="str">
            <v>UN</v>
          </cell>
          <cell r="D53">
            <v>31453.790857060001</v>
          </cell>
          <cell r="E53">
            <v>5976.2202628414007</v>
          </cell>
          <cell r="F53">
            <v>37430.011119901399</v>
          </cell>
          <cell r="G53">
            <v>2.0449999999999999</v>
          </cell>
        </row>
        <row r="54">
          <cell r="B54" t="str">
            <v>REDUCCION SIMETRICA, DER. o IZQ. BANDEJA SEMI 50 A 30 x 8 CM GALV</v>
          </cell>
          <cell r="C54" t="str">
            <v>UN</v>
          </cell>
          <cell r="D54">
            <v>32713.068858069604</v>
          </cell>
          <cell r="E54">
            <v>6215.4830830332248</v>
          </cell>
          <cell r="F54">
            <v>38928.551941102829</v>
          </cell>
          <cell r="G54">
            <v>2.048</v>
          </cell>
        </row>
        <row r="55">
          <cell r="B55" t="str">
            <v>REDUCCION SIMETRICA, DER. o IZQ. BANDEJA SEMI 50 A 40 x 8 CM GALV</v>
          </cell>
          <cell r="C55" t="str">
            <v>UN</v>
          </cell>
          <cell r="D55">
            <v>33079.138044409607</v>
          </cell>
          <cell r="E55">
            <v>6285.0362284378252</v>
          </cell>
          <cell r="F55">
            <v>39364.174272847435</v>
          </cell>
          <cell r="G55">
            <v>2.0790000000000002</v>
          </cell>
        </row>
        <row r="56">
          <cell r="B56" t="str">
            <v>REDUCCION SIMETRICA, DER. o IZQ. BANDEJA SEMI 60 A 20 x 8 CM GALV</v>
          </cell>
          <cell r="C56" t="str">
            <v>UN</v>
          </cell>
          <cell r="D56">
            <v>34091.741732162402</v>
          </cell>
          <cell r="E56">
            <v>6477.4309291108566</v>
          </cell>
          <cell r="F56">
            <v>40569.17266127326</v>
          </cell>
          <cell r="G56">
            <v>2.21</v>
          </cell>
        </row>
        <row r="57">
          <cell r="B57" t="str">
            <v>REDUCCION SIMETRICA, DER. o IZQ. BANDEJA SEMI 60 A 30 x 8 CM GALV</v>
          </cell>
          <cell r="C57" t="str">
            <v>UN</v>
          </cell>
          <cell r="D57">
            <v>34258.444007788006</v>
          </cell>
          <cell r="E57">
            <v>6509.1043614797209</v>
          </cell>
          <cell r="F57">
            <v>40767.54836926773</v>
          </cell>
          <cell r="G57">
            <v>2.198</v>
          </cell>
        </row>
        <row r="58">
          <cell r="B58" t="str">
            <v>REDUCCION SIMETRICA, DER. o IZQ. BANDEJA SEMI 60 A 40 x 8 CM GALV</v>
          </cell>
          <cell r="C58" t="str">
            <v>UN</v>
          </cell>
          <cell r="D58">
            <v>34382.344347780003</v>
          </cell>
          <cell r="E58">
            <v>6532.6454260782002</v>
          </cell>
          <cell r="F58">
            <v>40914.9897738582</v>
          </cell>
          <cell r="G58">
            <v>2.2010000000000001</v>
          </cell>
        </row>
        <row r="59">
          <cell r="B59" t="str">
            <v>REDUCCION SIMETRICA, DER. o IZQ. BANDEJA SEMI 60 A 50 x 8 CM GALV</v>
          </cell>
          <cell r="C59" t="str">
            <v>UN</v>
          </cell>
          <cell r="D59">
            <v>34823.880104842399</v>
          </cell>
          <cell r="E59">
            <v>6616.5372199200556</v>
          </cell>
          <cell r="F59">
            <v>41440.417324762457</v>
          </cell>
          <cell r="G59">
            <v>2.2320000000000002</v>
          </cell>
        </row>
        <row r="60">
          <cell r="B60" t="str">
            <v>DUCTO CERRADO 8X30cm CON DIVISIÓN CENTRAL.</v>
          </cell>
          <cell r="C60" t="str">
            <v>ML</v>
          </cell>
          <cell r="D60">
            <v>30043.689655172417</v>
          </cell>
          <cell r="E60">
            <v>5708.301034482759</v>
          </cell>
          <cell r="F60">
            <v>35751.990689655177</v>
          </cell>
          <cell r="G60">
            <v>6</v>
          </cell>
        </row>
        <row r="61">
          <cell r="B61" t="str">
            <v>BANDEJA CF54X100mm L 1m EZ  CM000071</v>
          </cell>
          <cell r="C61" t="str">
            <v>ML</v>
          </cell>
          <cell r="D61">
            <v>22966.362068965522</v>
          </cell>
          <cell r="E61">
            <v>4363.608793103449</v>
          </cell>
          <cell r="F61">
            <v>27329.970862068971</v>
          </cell>
          <cell r="G61">
            <v>0.8</v>
          </cell>
        </row>
        <row r="62">
          <cell r="B62" t="str">
            <v>BANDEJA CF54X100mm L 1m GC  CM000073</v>
          </cell>
          <cell r="C62" t="str">
            <v>ML</v>
          </cell>
          <cell r="D62">
            <v>34897.758620689659</v>
          </cell>
          <cell r="E62">
            <v>6630.5741379310357</v>
          </cell>
          <cell r="F62">
            <v>41528.332758620694</v>
          </cell>
          <cell r="G62">
            <v>0.8</v>
          </cell>
        </row>
        <row r="63">
          <cell r="B63" t="str">
            <v>BANDEJA CF54X150mm L 1m EZ  CM000081</v>
          </cell>
          <cell r="C63" t="str">
            <v>ML</v>
          </cell>
          <cell r="D63">
            <v>24550.87931034483</v>
          </cell>
          <cell r="E63">
            <v>4664.6670689655175</v>
          </cell>
          <cell r="F63">
            <v>29215.546379310348</v>
          </cell>
          <cell r="G63">
            <v>1.1000000000000001</v>
          </cell>
        </row>
        <row r="64">
          <cell r="B64" t="str">
            <v>BANDEJA CF54X150mm L 1m EZ  CM000081</v>
          </cell>
          <cell r="C64" t="str">
            <v>ML</v>
          </cell>
          <cell r="D64">
            <v>26040.362068965522</v>
          </cell>
          <cell r="E64">
            <v>4947.6687931034494</v>
          </cell>
          <cell r="F64">
            <v>30988.030862068972</v>
          </cell>
          <cell r="G64">
            <v>1.1000000000000001</v>
          </cell>
        </row>
        <row r="65">
          <cell r="B65" t="str">
            <v>BANDEJA CF54X150mm L 1m GC  CM000083</v>
          </cell>
          <cell r="C65" t="str">
            <v>ML</v>
          </cell>
          <cell r="D65">
            <v>36981.206896551703</v>
          </cell>
          <cell r="E65">
            <v>7026.4293103448235</v>
          </cell>
          <cell r="F65">
            <v>44007.636206896525</v>
          </cell>
          <cell r="G65">
            <v>1.1000000000000001</v>
          </cell>
        </row>
        <row r="66">
          <cell r="B66" t="str">
            <v>BANDEJA CF54X200mm L 1m EZ  CM000091</v>
          </cell>
          <cell r="C66" t="str">
            <v>ML</v>
          </cell>
          <cell r="D66">
            <v>34602.639999999999</v>
          </cell>
          <cell r="E66">
            <v>6574.5015999999996</v>
          </cell>
          <cell r="F66">
            <v>41177.141600000003</v>
          </cell>
          <cell r="G66">
            <v>1.4</v>
          </cell>
        </row>
        <row r="67">
          <cell r="B67" t="str">
            <v>BANDEJA CF54X200mm L 1m GC  CM000093</v>
          </cell>
          <cell r="C67" t="str">
            <v>ML</v>
          </cell>
          <cell r="D67">
            <v>0</v>
          </cell>
          <cell r="E67">
            <v>0</v>
          </cell>
          <cell r="F67">
            <v>0</v>
          </cell>
          <cell r="G67">
            <v>0</v>
          </cell>
        </row>
        <row r="68">
          <cell r="B68" t="str">
            <v>BANDEJA CF54X300mm L 1m EZ  CM000101</v>
          </cell>
          <cell r="C68" t="str">
            <v>ML</v>
          </cell>
          <cell r="D68">
            <v>49566.879310344833</v>
          </cell>
          <cell r="E68">
            <v>9417.7070689655193</v>
          </cell>
          <cell r="F68">
            <v>58984.586379310349</v>
          </cell>
          <cell r="G68">
            <v>2.2999999999999998</v>
          </cell>
        </row>
        <row r="69">
          <cell r="B69" t="str">
            <v>BANDEJA CF54X300mm L 1m GC  CM000103</v>
          </cell>
          <cell r="C69" t="str">
            <v>ML</v>
          </cell>
          <cell r="D69">
            <v>42436.551724137942</v>
          </cell>
          <cell r="E69">
            <v>8062.9448275862087</v>
          </cell>
          <cell r="F69">
            <v>50499.496551724151</v>
          </cell>
          <cell r="G69">
            <v>2.2999999999999998</v>
          </cell>
        </row>
        <row r="70">
          <cell r="B70" t="str">
            <v>BANDEJA CF54X400mm L 1m EZ  CM000201</v>
          </cell>
          <cell r="C70" t="str">
            <v>ML</v>
          </cell>
          <cell r="D70">
            <v>50470.840000000004</v>
          </cell>
          <cell r="E70">
            <v>9589.4596000000001</v>
          </cell>
          <cell r="F70">
            <v>60060.299600000006</v>
          </cell>
          <cell r="G70">
            <v>3.1</v>
          </cell>
        </row>
        <row r="71">
          <cell r="B71" t="str">
            <v>BANDEJA CF54X400mm L 1m GC  CM000203</v>
          </cell>
          <cell r="C71" t="str">
            <v>ML</v>
          </cell>
          <cell r="D71">
            <v>59021.896551724145</v>
          </cell>
          <cell r="E71">
            <v>11214.160344827587</v>
          </cell>
          <cell r="F71">
            <v>70236.05689655173</v>
          </cell>
          <cell r="G71">
            <v>3.1</v>
          </cell>
        </row>
        <row r="72">
          <cell r="B72" t="str">
            <v>BANDEJA CF54X500mm L 1m EZ  CM000301</v>
          </cell>
          <cell r="C72" t="str">
            <v>ML</v>
          </cell>
          <cell r="D72">
            <v>47517.241379310355</v>
          </cell>
          <cell r="E72">
            <v>9028.2758620689674</v>
          </cell>
          <cell r="F72">
            <v>56545.517241379319</v>
          </cell>
          <cell r="G72">
            <v>0.5</v>
          </cell>
        </row>
        <row r="73">
          <cell r="B73" t="str">
            <v>BANDEJA CF54X600mm L 1m EZ  CM000401</v>
          </cell>
          <cell r="C73" t="str">
            <v>ML</v>
          </cell>
          <cell r="D73">
            <v>53456.896551724145</v>
          </cell>
          <cell r="E73">
            <v>10156.810344827587</v>
          </cell>
          <cell r="F73">
            <v>63613.706896551732</v>
          </cell>
          <cell r="G73">
            <v>4</v>
          </cell>
        </row>
        <row r="74">
          <cell r="B74" t="str">
            <v>TAPA P/BANDEJA TBPG10C20   SUPERIOR</v>
          </cell>
          <cell r="C74">
            <v>4</v>
          </cell>
          <cell r="D74">
            <v>28134.122500000005</v>
          </cell>
          <cell r="E74">
            <v>5345.4832750000014</v>
          </cell>
          <cell r="F74">
            <v>33479.605775000004</v>
          </cell>
          <cell r="G74">
            <v>33479.59375</v>
          </cell>
        </row>
        <row r="75">
          <cell r="B75" t="str">
            <v>TAPA P/BANDEJA TBPG10C20I  INFERIOR</v>
          </cell>
          <cell r="C75">
            <v>33479.59375</v>
          </cell>
          <cell r="D75">
            <v>28134.122500000005</v>
          </cell>
          <cell r="E75">
            <v>5345.4832750000014</v>
          </cell>
          <cell r="F75">
            <v>33479.605775000004</v>
          </cell>
          <cell r="G75">
            <v>33479.59375</v>
          </cell>
        </row>
        <row r="76">
          <cell r="B76" t="str">
            <v>TAPA P/BANDEJA TBPG20C20   SUPERIOR</v>
          </cell>
          <cell r="C76">
            <v>33479.59375</v>
          </cell>
          <cell r="D76">
            <v>43816.822500000017</v>
          </cell>
          <cell r="E76">
            <v>8325.1962750000039</v>
          </cell>
          <cell r="F76">
            <v>52142.018775000019</v>
          </cell>
          <cell r="G76">
            <v>52142</v>
          </cell>
        </row>
        <row r="77">
          <cell r="B77" t="str">
            <v>TAPA P/BANDEJA TBPG20C20I  INFERIOR</v>
          </cell>
          <cell r="C77">
            <v>52142</v>
          </cell>
          <cell r="D77">
            <v>43816.822500000017</v>
          </cell>
          <cell r="E77">
            <v>8325.1962750000039</v>
          </cell>
          <cell r="F77">
            <v>52142.018775000019</v>
          </cell>
          <cell r="G77">
            <v>52142</v>
          </cell>
        </row>
        <row r="78">
          <cell r="B78" t="str">
            <v>TAPA P/BANDEJA TBPG30C20   SUPERIOR</v>
          </cell>
          <cell r="C78">
            <v>52142</v>
          </cell>
          <cell r="D78">
            <v>63166.592500000013</v>
          </cell>
          <cell r="E78">
            <v>12001.652575000002</v>
          </cell>
          <cell r="F78">
            <v>75168.245075000013</v>
          </cell>
          <cell r="G78">
            <v>75168.1875</v>
          </cell>
        </row>
        <row r="79">
          <cell r="B79" t="str">
            <v>TAPA P/BANDEJA TBPG30C20I  INFERIOR</v>
          </cell>
          <cell r="C79">
            <v>75168.1875</v>
          </cell>
          <cell r="D79">
            <v>63166.592500000013</v>
          </cell>
          <cell r="E79">
            <v>12001.652575000002</v>
          </cell>
          <cell r="F79">
            <v>75168.245075000013</v>
          </cell>
          <cell r="G79">
            <v>75168.1875</v>
          </cell>
        </row>
        <row r="80">
          <cell r="B80" t="str">
            <v>TAPA P/BANDEJA TBPG40C20   SUPERIOR</v>
          </cell>
          <cell r="C80">
            <v>75168.1875</v>
          </cell>
          <cell r="D80">
            <v>82226.320000000036</v>
          </cell>
          <cell r="E80">
            <v>15623.000800000007</v>
          </cell>
          <cell r="F80">
            <v>97849.320800000045</v>
          </cell>
          <cell r="G80">
            <v>97849.3125</v>
          </cell>
        </row>
        <row r="81">
          <cell r="B81" t="str">
            <v>TAPA P/BANDEJA TBPG40C20I  INFERIOR</v>
          </cell>
          <cell r="C81">
            <v>97849.3125</v>
          </cell>
          <cell r="D81">
            <v>82226.320000000036</v>
          </cell>
          <cell r="E81">
            <v>15623.000800000007</v>
          </cell>
          <cell r="F81">
            <v>97849.320800000045</v>
          </cell>
          <cell r="G81">
            <v>97849.3125</v>
          </cell>
        </row>
        <row r="82">
          <cell r="B82" t="str">
            <v>TAPA P/BANDEJA TBPG60C20   SUPERIOR</v>
          </cell>
          <cell r="C82">
            <v>97849.3125</v>
          </cell>
          <cell r="D82">
            <v>109327.07500000001</v>
          </cell>
          <cell r="E82">
            <v>20772.144250000001</v>
          </cell>
          <cell r="F82">
            <v>130099.21925000001</v>
          </cell>
          <cell r="G82">
            <v>130099.1875</v>
          </cell>
        </row>
        <row r="83">
          <cell r="B83" t="str">
            <v>CANALETA 12x5CM x2.4m</v>
          </cell>
          <cell r="C83" t="str">
            <v>ML</v>
          </cell>
          <cell r="D83">
            <v>81671.172413793116</v>
          </cell>
          <cell r="E83">
            <v>15517.522758620693</v>
          </cell>
          <cell r="F83">
            <v>97188.695172413805</v>
          </cell>
          <cell r="G83">
            <v>8.5</v>
          </cell>
        </row>
        <row r="84">
          <cell r="B84" t="str">
            <v>CANALETA 11x5CM x2.4m tapa presión</v>
          </cell>
          <cell r="C84" t="str">
            <v>ML</v>
          </cell>
          <cell r="D84">
            <v>52782.700000000004</v>
          </cell>
          <cell r="E84">
            <v>10028.713000000002</v>
          </cell>
          <cell r="F84">
            <v>62811.413000000008</v>
          </cell>
          <cell r="G84">
            <v>9.5</v>
          </cell>
        </row>
        <row r="85">
          <cell r="B85" t="str">
            <v>CANALETA 16x5CM x2.4m</v>
          </cell>
          <cell r="C85" t="str">
            <v>ML</v>
          </cell>
          <cell r="D85">
            <v>106215.18000000001</v>
          </cell>
          <cell r="E85">
            <v>20180.8842</v>
          </cell>
          <cell r="F85">
            <v>126396.06420000001</v>
          </cell>
          <cell r="G85">
            <v>9.5</v>
          </cell>
        </row>
        <row r="86">
          <cell r="B86" t="str">
            <v>CANALETA 4x4CM</v>
          </cell>
          <cell r="C86">
            <v>9.5</v>
          </cell>
          <cell r="D86">
            <v>21200</v>
          </cell>
          <cell r="E86">
            <v>4028</v>
          </cell>
          <cell r="F86">
            <v>25228</v>
          </cell>
          <cell r="G86">
            <v>25228</v>
          </cell>
        </row>
        <row r="87">
          <cell r="B87" t="str">
            <v>TROQUEL PARA CANALETA 12x5cm</v>
          </cell>
          <cell r="C87" t="str">
            <v>UN</v>
          </cell>
          <cell r="D87">
            <v>6305.1724137931042</v>
          </cell>
          <cell r="E87">
            <v>1197.9827586206898</v>
          </cell>
          <cell r="F87">
            <v>7503.1551724137935</v>
          </cell>
          <cell r="G87">
            <v>0.15</v>
          </cell>
        </row>
        <row r="88">
          <cell r="B88" t="str">
            <v>SOPORTE MENSULA CSN 100mm GC  CM556103</v>
          </cell>
          <cell r="C88" t="str">
            <v>UN</v>
          </cell>
          <cell r="D88">
            <v>11856.465517241382</v>
          </cell>
          <cell r="E88">
            <v>2252.7284482758628</v>
          </cell>
          <cell r="F88">
            <v>14109.193965517245</v>
          </cell>
          <cell r="G88">
            <v>1.4</v>
          </cell>
        </row>
        <row r="89">
          <cell r="B89" t="str">
            <v>SOPORTE MENSULA CSN 100mm GS  CM556100</v>
          </cell>
          <cell r="C89" t="str">
            <v>UN</v>
          </cell>
          <cell r="D89">
            <v>7470.2586206896558</v>
          </cell>
          <cell r="E89">
            <v>1419.3491379310346</v>
          </cell>
          <cell r="F89">
            <v>8889.6077586206902</v>
          </cell>
          <cell r="G89">
            <v>1.4</v>
          </cell>
        </row>
        <row r="90">
          <cell r="B90" t="str">
            <v>SOPORTE MENSULA CSN 200mm GC  CM556123</v>
          </cell>
          <cell r="C90" t="str">
            <v>UN</v>
          </cell>
          <cell r="D90">
            <v>13158.620689655174</v>
          </cell>
          <cell r="E90">
            <v>2500.1379310344832</v>
          </cell>
          <cell r="F90">
            <v>15658.758620689658</v>
          </cell>
          <cell r="G90">
            <v>1.8</v>
          </cell>
        </row>
        <row r="91">
          <cell r="B91" t="str">
            <v>SOPORTE MENSULA CSN 200mm GS  CM556120</v>
          </cell>
          <cell r="C91" t="str">
            <v>UN</v>
          </cell>
          <cell r="D91">
            <v>8772.4137931034493</v>
          </cell>
          <cell r="E91">
            <v>1666.7586206896553</v>
          </cell>
          <cell r="F91">
            <v>10439.172413793105</v>
          </cell>
          <cell r="G91">
            <v>1.8</v>
          </cell>
        </row>
        <row r="92">
          <cell r="B92" t="str">
            <v>SOPORTE MENSULA CSN 300mm GC  CM556133</v>
          </cell>
          <cell r="C92" t="str">
            <v>UN</v>
          </cell>
          <cell r="D92">
            <v>15420.258620689658</v>
          </cell>
          <cell r="E92">
            <v>2929.8491379310349</v>
          </cell>
          <cell r="F92">
            <v>18350.107758620692</v>
          </cell>
          <cell r="G92">
            <v>2.2000000000000002</v>
          </cell>
        </row>
        <row r="93">
          <cell r="B93" t="str">
            <v>SOPORTE MENSULA CSN 300mm GS  CM556130</v>
          </cell>
          <cell r="C93" t="str">
            <v>UN</v>
          </cell>
          <cell r="D93">
            <v>12404.741379310346</v>
          </cell>
          <cell r="E93">
            <v>2356.9008620689656</v>
          </cell>
          <cell r="F93">
            <v>14761.642241379312</v>
          </cell>
          <cell r="G93">
            <v>2.25</v>
          </cell>
        </row>
        <row r="94">
          <cell r="B94" t="str">
            <v>SOPORTE PIEAMIGO X40cm</v>
          </cell>
          <cell r="C94" t="str">
            <v>UN</v>
          </cell>
          <cell r="D94">
            <v>13192.431034482761</v>
          </cell>
          <cell r="E94">
            <v>2506.5618965517247</v>
          </cell>
          <cell r="F94">
            <v>15698.992931034485</v>
          </cell>
          <cell r="G94">
            <v>0.8</v>
          </cell>
        </row>
        <row r="95">
          <cell r="B95" t="str">
            <v>SOPORTE PELDAÑO 10cm</v>
          </cell>
          <cell r="C95" t="str">
            <v>UN</v>
          </cell>
          <cell r="D95">
            <v>2081.6206896551726</v>
          </cell>
          <cell r="E95">
            <v>395.50793103448279</v>
          </cell>
          <cell r="F95">
            <v>2477.1286206896552</v>
          </cell>
          <cell r="G95">
            <v>0.159</v>
          </cell>
        </row>
        <row r="96">
          <cell r="B96" t="str">
            <v>SOPORTE PELDAÑO 20cm</v>
          </cell>
          <cell r="C96" t="str">
            <v>UN</v>
          </cell>
          <cell r="D96">
            <v>2964.344827586207</v>
          </cell>
          <cell r="E96">
            <v>563.22551724137929</v>
          </cell>
          <cell r="F96">
            <v>3527.5703448275863</v>
          </cell>
          <cell r="G96">
            <v>0.23799999999999999</v>
          </cell>
        </row>
        <row r="97">
          <cell r="B97" t="str">
            <v>SOPORTE PELDAÑO 30cm</v>
          </cell>
          <cell r="C97" t="str">
            <v>UN</v>
          </cell>
          <cell r="D97">
            <v>3905.5517241379312</v>
          </cell>
          <cell r="E97">
            <v>742.0548275862069</v>
          </cell>
          <cell r="F97">
            <v>4647.6065517241377</v>
          </cell>
          <cell r="G97">
            <v>0.318</v>
          </cell>
        </row>
        <row r="98">
          <cell r="B98" t="str">
            <v>SOPORTE PELDAÑO 40cm</v>
          </cell>
          <cell r="C98" t="str">
            <v>UN</v>
          </cell>
          <cell r="D98">
            <v>4897.9310344827591</v>
          </cell>
          <cell r="E98">
            <v>930.60689655172428</v>
          </cell>
          <cell r="F98">
            <v>5828.5379310344833</v>
          </cell>
          <cell r="G98">
            <v>0.39700000000000002</v>
          </cell>
        </row>
        <row r="99">
          <cell r="B99" t="str">
            <v>SOPORTE PELDAÑO 50cm</v>
          </cell>
          <cell r="C99" t="str">
            <v>UN</v>
          </cell>
          <cell r="D99">
            <v>5865.6379310344837</v>
          </cell>
          <cell r="E99">
            <v>1114.4712068965518</v>
          </cell>
          <cell r="F99">
            <v>6980.1091379310355</v>
          </cell>
          <cell r="G99">
            <v>0.47599999999999998</v>
          </cell>
        </row>
        <row r="100">
          <cell r="B100" t="str">
            <v>SOPORTE PELDAÑO 60cm</v>
          </cell>
          <cell r="C100" t="str">
            <v>UN</v>
          </cell>
          <cell r="D100">
            <v>6836.0862068965525</v>
          </cell>
          <cell r="E100">
            <v>1298.8563793103449</v>
          </cell>
          <cell r="F100">
            <v>8134.9425862068974</v>
          </cell>
          <cell r="G100">
            <v>0.55600000000000005</v>
          </cell>
        </row>
        <row r="101">
          <cell r="B101" t="str">
            <v>Elementos de fijación bandeja portacables</v>
          </cell>
          <cell r="C101">
            <v>0.555999755859375</v>
          </cell>
          <cell r="D101">
            <v>12720</v>
          </cell>
          <cell r="E101">
            <v>2416.8000000000002</v>
          </cell>
          <cell r="F101">
            <v>15136.8</v>
          </cell>
          <cell r="G101">
            <v>15136.796875</v>
          </cell>
        </row>
        <row r="102">
          <cell r="B102" t="str">
            <v xml:space="preserve">CABLEADO </v>
          </cell>
          <cell r="C102">
            <v>15136.796875</v>
          </cell>
          <cell r="D102">
            <v>15136.796875</v>
          </cell>
          <cell r="E102">
            <v>15136.796875</v>
          </cell>
          <cell r="F102">
            <v>15136.796875</v>
          </cell>
          <cell r="G102">
            <v>15136.796875</v>
          </cell>
        </row>
        <row r="103">
          <cell r="B103" t="str">
            <v>ALAMBRE THHN-THWN 12</v>
          </cell>
          <cell r="C103" t="str">
            <v>ML</v>
          </cell>
          <cell r="D103">
            <v>798.87657142857142</v>
          </cell>
          <cell r="E103">
            <v>151.78654857142857</v>
          </cell>
          <cell r="F103">
            <v>950.66311999999994</v>
          </cell>
          <cell r="G103">
            <v>3.6999999999999998E-2</v>
          </cell>
        </row>
        <row r="104">
          <cell r="B104" t="str">
            <v>ALAMBRE THHN-THWN 14</v>
          </cell>
          <cell r="C104" t="str">
            <v>ML</v>
          </cell>
          <cell r="D104">
            <v>554.3497142857143</v>
          </cell>
          <cell r="E104">
            <v>105.32644571428571</v>
          </cell>
          <cell r="F104">
            <v>659.67615999999998</v>
          </cell>
          <cell r="G104">
            <v>3.5000000000000003E-2</v>
          </cell>
        </row>
        <row r="105">
          <cell r="B105" t="str">
            <v>ALAMBRE THHN-THWN 10</v>
          </cell>
          <cell r="C105" t="str">
            <v>ML</v>
          </cell>
          <cell r="D105">
            <v>1284.5988571428572</v>
          </cell>
          <cell r="E105">
            <v>244.07378285714287</v>
          </cell>
          <cell r="F105">
            <v>1528.6726400000002</v>
          </cell>
          <cell r="G105">
            <v>5.8999999999999997E-2</v>
          </cell>
        </row>
        <row r="106">
          <cell r="B106" t="str">
            <v>ALAMBRE THHN-THWN 8</v>
          </cell>
          <cell r="C106" t="str">
            <v>ML</v>
          </cell>
          <cell r="D106">
            <v>2045.4971428571432</v>
          </cell>
          <cell r="E106">
            <v>388.64445714285722</v>
          </cell>
          <cell r="F106">
            <v>2434.1416000000004</v>
          </cell>
          <cell r="G106">
            <v>9.5000000000000001E-2</v>
          </cell>
        </row>
        <row r="107">
          <cell r="B107" t="str">
            <v>Alambrón de aluminio de 8mm de diámetro</v>
          </cell>
          <cell r="C107" t="str">
            <v>ML</v>
          </cell>
          <cell r="D107">
            <v>2173.2019047619046</v>
          </cell>
          <cell r="E107">
            <v>412.90836190476188</v>
          </cell>
          <cell r="F107">
            <v>2586.1102666666666</v>
          </cell>
          <cell r="G107">
            <v>3.6999999999999998E-2</v>
          </cell>
        </row>
        <row r="108">
          <cell r="B108" t="str">
            <v>Alambre Guía Galvanizado Cal. 14</v>
          </cell>
          <cell r="C108" t="str">
            <v>ML</v>
          </cell>
          <cell r="D108">
            <v>103.38916256157637</v>
          </cell>
          <cell r="E108">
            <v>19.643940886699511</v>
          </cell>
          <cell r="F108">
            <v>123.03310344827588</v>
          </cell>
          <cell r="G108">
            <v>2.7439999999999999E-2</v>
          </cell>
        </row>
        <row r="109">
          <cell r="B109" t="str">
            <v>ALAMBRE DESNUDO No. 12AWG</v>
          </cell>
          <cell r="C109" t="str">
            <v>ML</v>
          </cell>
          <cell r="D109">
            <v>754.90171428571421</v>
          </cell>
          <cell r="E109">
            <v>143.43132571428569</v>
          </cell>
          <cell r="F109">
            <v>898.33303999999987</v>
          </cell>
          <cell r="G109">
            <v>2.9399999999999999E-2</v>
          </cell>
        </row>
        <row r="110">
          <cell r="B110" t="str">
            <v>CABLE DESNUDO No. 8AWG</v>
          </cell>
          <cell r="C110" t="str">
            <v>ML</v>
          </cell>
          <cell r="D110">
            <v>2171.4251428571433</v>
          </cell>
          <cell r="E110">
            <v>412.57077714285725</v>
          </cell>
          <cell r="F110">
            <v>2583.9959200000008</v>
          </cell>
          <cell r="G110">
            <v>7.5900000000000009E-2</v>
          </cell>
        </row>
        <row r="111">
          <cell r="B111" t="str">
            <v>Cable desnudo cobre N°6 AWG</v>
          </cell>
          <cell r="C111" t="str">
            <v>ML</v>
          </cell>
          <cell r="D111">
            <v>3356.0811428571433</v>
          </cell>
          <cell r="E111">
            <v>637.65541714285723</v>
          </cell>
          <cell r="F111">
            <v>3993.7365600000003</v>
          </cell>
          <cell r="G111">
            <v>0.121</v>
          </cell>
        </row>
        <row r="112">
          <cell r="B112" t="str">
            <v>CABLE DESNUDO No 4</v>
          </cell>
          <cell r="C112" t="str">
            <v>ML</v>
          </cell>
          <cell r="D112">
            <v>5166.3794285714284</v>
          </cell>
          <cell r="E112">
            <v>981.61209142857138</v>
          </cell>
          <cell r="F112">
            <v>6147.9915199999996</v>
          </cell>
          <cell r="G112">
            <v>0.192</v>
          </cell>
        </row>
        <row r="113">
          <cell r="B113" t="str">
            <v>CABLE DESNUDO No 2</v>
          </cell>
          <cell r="C113" t="str">
            <v>ML</v>
          </cell>
          <cell r="D113">
            <v>8312.5805714285707</v>
          </cell>
          <cell r="E113">
            <v>1579.3903085714285</v>
          </cell>
          <cell r="F113">
            <v>9891.9708799999989</v>
          </cell>
          <cell r="G113">
            <v>0.31</v>
          </cell>
        </row>
        <row r="114">
          <cell r="B114" t="str">
            <v>CABLE DESNUDO 1/0</v>
          </cell>
          <cell r="C114" t="str">
            <v>ML</v>
          </cell>
          <cell r="D114">
            <v>13003.898285714286</v>
          </cell>
          <cell r="E114">
            <v>2470.7406742857142</v>
          </cell>
          <cell r="F114">
            <v>15474.63896</v>
          </cell>
          <cell r="G114">
            <v>0.49</v>
          </cell>
        </row>
        <row r="115">
          <cell r="B115" t="str">
            <v>CABLE DESNUDO 2/0</v>
          </cell>
          <cell r="C115" t="str">
            <v>ML</v>
          </cell>
          <cell r="D115">
            <v>16431.938285714288</v>
          </cell>
          <cell r="E115">
            <v>3122.0682742857148</v>
          </cell>
          <cell r="F115">
            <v>19554.006560000002</v>
          </cell>
          <cell r="G115">
            <v>0.62</v>
          </cell>
        </row>
        <row r="116">
          <cell r="B116" t="str">
            <v>CABLE DESNUDO 4/0</v>
          </cell>
          <cell r="C116" t="str">
            <v>ML</v>
          </cell>
          <cell r="D116">
            <v>25749.277714285716</v>
          </cell>
          <cell r="E116">
            <v>4892.3627657142861</v>
          </cell>
          <cell r="F116">
            <v>30641.640480000002</v>
          </cell>
          <cell r="G116">
            <v>0.97</v>
          </cell>
        </row>
        <row r="117">
          <cell r="B117" t="str">
            <v>CABLE ENCAUCHETADO ST-C 2x10</v>
          </cell>
          <cell r="C117" t="str">
            <v>ML</v>
          </cell>
          <cell r="D117">
            <v>4039.6902857142854</v>
          </cell>
          <cell r="E117">
            <v>767.54115428571424</v>
          </cell>
          <cell r="F117">
            <v>4807.2314399999996</v>
          </cell>
          <cell r="G117">
            <v>0.21</v>
          </cell>
        </row>
        <row r="118">
          <cell r="B118" t="str">
            <v>CABLE ENCAUCHETADO ST-C 2x12</v>
          </cell>
          <cell r="C118" t="str">
            <v>ML</v>
          </cell>
          <cell r="D118">
            <v>2994.954285714286</v>
          </cell>
          <cell r="E118">
            <v>569.04131428571429</v>
          </cell>
          <cell r="F118">
            <v>3563.9956000000002</v>
          </cell>
          <cell r="G118">
            <v>0.14299999999999999</v>
          </cell>
        </row>
        <row r="119">
          <cell r="B119" t="str">
            <v>CABLE ENCAUCHETADO ST-C 2x14</v>
          </cell>
          <cell r="C119" t="str">
            <v>ML</v>
          </cell>
          <cell r="D119">
            <v>2202.7405714285715</v>
          </cell>
          <cell r="E119">
            <v>418.5207085714286</v>
          </cell>
          <cell r="F119">
            <v>2621.2612800000002</v>
          </cell>
          <cell r="G119">
            <v>0.105</v>
          </cell>
        </row>
        <row r="120">
          <cell r="B120" t="str">
            <v>CABLE ENCAUCHETADO ST-C 2x16</v>
          </cell>
          <cell r="C120" t="str">
            <v>ML</v>
          </cell>
          <cell r="D120">
            <v>1386.5405714285716</v>
          </cell>
          <cell r="E120">
            <v>263.44270857142862</v>
          </cell>
          <cell r="F120">
            <v>1649.9832800000004</v>
          </cell>
          <cell r="G120">
            <v>0.1</v>
          </cell>
        </row>
        <row r="121">
          <cell r="B121" t="str">
            <v>CABLE ENCAUCHETADO ST-C 2x18</v>
          </cell>
          <cell r="C121" t="str">
            <v>ML</v>
          </cell>
          <cell r="D121">
            <v>1020.0834285714288</v>
          </cell>
          <cell r="E121">
            <v>193.81585142857148</v>
          </cell>
          <cell r="F121">
            <v>1213.8992800000003</v>
          </cell>
          <cell r="G121">
            <v>0.09</v>
          </cell>
        </row>
        <row r="122">
          <cell r="B122" t="str">
            <v>CABLE ENCAUCHETADO ST-C 3x8</v>
          </cell>
          <cell r="C122" t="str">
            <v>ML</v>
          </cell>
          <cell r="D122">
            <v>8426.5154285714289</v>
          </cell>
          <cell r="E122">
            <v>1601.0379314285715</v>
          </cell>
          <cell r="F122">
            <v>10027.55336</v>
          </cell>
          <cell r="G122">
            <v>0.443</v>
          </cell>
        </row>
        <row r="123">
          <cell r="B123" t="str">
            <v>CABLE ENCAUCHETADO ST-C 3x10</v>
          </cell>
          <cell r="C123" t="str">
            <v>ML</v>
          </cell>
          <cell r="D123">
            <v>5398.2640000000001</v>
          </cell>
          <cell r="E123">
            <v>1025.6701600000001</v>
          </cell>
          <cell r="F123">
            <v>6423.9341600000007</v>
          </cell>
          <cell r="G123">
            <v>0.26500000000000001</v>
          </cell>
        </row>
        <row r="124">
          <cell r="B124" t="str">
            <v>CABLE ENCAUCHETADO ST-C 3x12</v>
          </cell>
          <cell r="C124" t="str">
            <v>ML</v>
          </cell>
          <cell r="D124">
            <v>3890</v>
          </cell>
          <cell r="E124">
            <v>739.1</v>
          </cell>
          <cell r="F124">
            <v>4629.1000000000004</v>
          </cell>
          <cell r="G124">
            <v>0.17799999999999999</v>
          </cell>
        </row>
        <row r="125">
          <cell r="B125" t="str">
            <v>CABLE ENCAUCHETADO ST-C 3x14</v>
          </cell>
          <cell r="C125" t="str">
            <v>ML</v>
          </cell>
          <cell r="D125">
            <v>2709.1177142857146</v>
          </cell>
          <cell r="E125">
            <v>514.73236571428572</v>
          </cell>
          <cell r="F125">
            <v>3223.8500800000002</v>
          </cell>
          <cell r="G125">
            <v>0.129</v>
          </cell>
        </row>
        <row r="126">
          <cell r="B126" t="str">
            <v>CABLE ENCAUCHETADO ST-C 3x16</v>
          </cell>
          <cell r="C126" t="str">
            <v>ML</v>
          </cell>
          <cell r="D126">
            <v>1804.3017142857143</v>
          </cell>
          <cell r="E126">
            <v>342.81732571428574</v>
          </cell>
          <cell r="F126">
            <v>2147.11904</v>
          </cell>
          <cell r="G126">
            <v>0.12</v>
          </cell>
        </row>
        <row r="127">
          <cell r="B127" t="str">
            <v>CABLE ENCAUCHETADO ST-C 3x18</v>
          </cell>
          <cell r="C127" t="str">
            <v>ML</v>
          </cell>
          <cell r="D127">
            <v>1386.5405714285716</v>
          </cell>
          <cell r="E127">
            <v>263.44270857142862</v>
          </cell>
          <cell r="F127">
            <v>1649.9832800000004</v>
          </cell>
          <cell r="G127">
            <v>0.12</v>
          </cell>
        </row>
        <row r="128">
          <cell r="B128" t="str">
            <v>CABLE ENCAUCHETADO ST-C 4x6</v>
          </cell>
          <cell r="C128" t="str">
            <v>ML</v>
          </cell>
          <cell r="D128">
            <v>17525.313142857143</v>
          </cell>
          <cell r="E128">
            <v>3329.8094971428573</v>
          </cell>
          <cell r="F128">
            <v>20855.122640000001</v>
          </cell>
          <cell r="G128">
            <v>0.78500000000000003</v>
          </cell>
        </row>
        <row r="129">
          <cell r="B129" t="str">
            <v>CABLE ENCAUCHETADO ST-C 4x8</v>
          </cell>
          <cell r="C129" t="str">
            <v>ML</v>
          </cell>
          <cell r="D129">
            <v>11284.214857142857</v>
          </cell>
          <cell r="E129">
            <v>2144.0008228571428</v>
          </cell>
          <cell r="F129">
            <v>13428.215679999999</v>
          </cell>
          <cell r="G129">
            <v>0.54800000000000004</v>
          </cell>
        </row>
        <row r="130">
          <cell r="B130" t="str">
            <v>CABLE ENCAUCHETADO ST-C 4x10</v>
          </cell>
          <cell r="C130" t="str">
            <v>ML</v>
          </cell>
          <cell r="D130">
            <v>6571.5760000000009</v>
          </cell>
          <cell r="E130">
            <v>1248.5994400000002</v>
          </cell>
          <cell r="F130">
            <v>7820.1754400000009</v>
          </cell>
          <cell r="G130">
            <v>0.33</v>
          </cell>
        </row>
        <row r="131">
          <cell r="B131" t="str">
            <v>CABLE ENCAUCHETADO ST-C 4x12</v>
          </cell>
          <cell r="C131" t="str">
            <v>ML</v>
          </cell>
          <cell r="D131">
            <v>4702.6445714285728</v>
          </cell>
          <cell r="E131">
            <v>893.50246857142884</v>
          </cell>
          <cell r="F131">
            <v>5596.1470400000017</v>
          </cell>
          <cell r="G131">
            <v>0.22</v>
          </cell>
        </row>
        <row r="132">
          <cell r="B132" t="str">
            <v>CABLE ENCAUCHETADO ST-C 4x14</v>
          </cell>
          <cell r="C132" t="str">
            <v>ML</v>
          </cell>
          <cell r="D132">
            <v>3254.1394285714287</v>
          </cell>
          <cell r="E132">
            <v>618.28649142857148</v>
          </cell>
          <cell r="F132">
            <v>3872.4259200000001</v>
          </cell>
          <cell r="G132">
            <v>0.157</v>
          </cell>
        </row>
        <row r="133">
          <cell r="B133" t="str">
            <v>CABLE ENCAUCHETADO ST-C 4x16</v>
          </cell>
          <cell r="C133" t="str">
            <v>ML</v>
          </cell>
          <cell r="D133">
            <v>2214.7337142857145</v>
          </cell>
          <cell r="E133">
            <v>420.79940571428574</v>
          </cell>
          <cell r="F133">
            <v>2635.5331200000001</v>
          </cell>
          <cell r="G133">
            <v>9.8000000000000004E-2</v>
          </cell>
        </row>
        <row r="134">
          <cell r="B134" t="str">
            <v>CABLE ENCAUCHETADO ST-C 4x18</v>
          </cell>
          <cell r="C134" t="str">
            <v>ML</v>
          </cell>
          <cell r="D134">
            <v>1762.992</v>
          </cell>
          <cell r="E134">
            <v>334.96848</v>
          </cell>
          <cell r="F134">
            <v>2097.9604799999997</v>
          </cell>
          <cell r="G134">
            <v>0.1</v>
          </cell>
        </row>
        <row r="135">
          <cell r="B135" t="str">
            <v>CABLE ENCAUCHETADO ST-C 5x10</v>
          </cell>
          <cell r="C135" t="str">
            <v>ML</v>
          </cell>
          <cell r="D135">
            <v>20359.137333333332</v>
          </cell>
          <cell r="E135">
            <v>3868.236093333333</v>
          </cell>
          <cell r="F135">
            <v>24227.373426666665</v>
          </cell>
          <cell r="G135">
            <v>0.41299999999999998</v>
          </cell>
        </row>
        <row r="136">
          <cell r="B136" t="str">
            <v>CABLE ENCAUCHETADO ST-C 5x12</v>
          </cell>
          <cell r="C136" t="str">
            <v>ML</v>
          </cell>
          <cell r="D136">
            <v>15084.930666666667</v>
          </cell>
          <cell r="E136">
            <v>2866.1368266666668</v>
          </cell>
          <cell r="F136">
            <v>17951.067493333336</v>
          </cell>
          <cell r="G136">
            <v>0.27500000000000002</v>
          </cell>
        </row>
        <row r="137">
          <cell r="B137" t="str">
            <v>CABLE SINTOX 10</v>
          </cell>
          <cell r="C137">
            <v>0.27499985694885254</v>
          </cell>
          <cell r="D137">
            <v>1670.378285714286</v>
          </cell>
          <cell r="E137">
            <v>317.37187428571434</v>
          </cell>
          <cell r="F137">
            <v>1987.7501600000003</v>
          </cell>
          <cell r="G137">
            <v>0.35599999999999998</v>
          </cell>
        </row>
        <row r="138">
          <cell r="B138" t="str">
            <v>CABLE SINTOX 12</v>
          </cell>
          <cell r="C138">
            <v>0.35599994659423828</v>
          </cell>
          <cell r="D138">
            <v>1154.6731428571429</v>
          </cell>
          <cell r="E138">
            <v>219.38789714285716</v>
          </cell>
          <cell r="F138">
            <v>1374.06104</v>
          </cell>
          <cell r="G138">
            <v>0.35599999999999998</v>
          </cell>
        </row>
        <row r="139">
          <cell r="B139" t="str">
            <v>CABLE THHN-THWN 14</v>
          </cell>
          <cell r="C139" t="str">
            <v>ML</v>
          </cell>
          <cell r="D139">
            <v>734.91314285714293</v>
          </cell>
          <cell r="E139">
            <v>139.63349714285715</v>
          </cell>
          <cell r="F139">
            <v>874.54664000000002</v>
          </cell>
          <cell r="G139">
            <v>0.35599999999999998</v>
          </cell>
        </row>
        <row r="140">
          <cell r="B140" t="str">
            <v>CABLE THHN-THWN 12</v>
          </cell>
          <cell r="C140" t="str">
            <v>ML</v>
          </cell>
          <cell r="D140">
            <v>1050.0662857142856</v>
          </cell>
          <cell r="E140">
            <v>199.51259428571427</v>
          </cell>
          <cell r="F140">
            <v>1249.57888</v>
          </cell>
          <cell r="G140">
            <v>0.35599999999999998</v>
          </cell>
        </row>
        <row r="141">
          <cell r="B141" t="str">
            <v>CABLE THHN-THWN 10</v>
          </cell>
          <cell r="C141" t="str">
            <v>ML</v>
          </cell>
          <cell r="D141">
            <v>1518.4651428571428</v>
          </cell>
          <cell r="E141">
            <v>288.50837714285711</v>
          </cell>
          <cell r="F141">
            <v>1806.97352</v>
          </cell>
          <cell r="G141">
            <v>5.8000000000000003E-2</v>
          </cell>
        </row>
        <row r="142">
          <cell r="B142" t="str">
            <v>CABLE THHN-THWN 8</v>
          </cell>
          <cell r="C142" t="str">
            <v>ML</v>
          </cell>
          <cell r="D142">
            <v>2252.712</v>
          </cell>
          <cell r="E142">
            <v>428.01528000000002</v>
          </cell>
          <cell r="F142">
            <v>2680.7272800000001</v>
          </cell>
          <cell r="G142">
            <v>9.6000000000000002E-2</v>
          </cell>
        </row>
        <row r="143">
          <cell r="B143" t="str">
            <v>CABLE THHN-THWN 6</v>
          </cell>
          <cell r="C143" t="str">
            <v>ML</v>
          </cell>
          <cell r="D143">
            <v>3677.8971428571431</v>
          </cell>
          <cell r="E143">
            <v>698.80045714285723</v>
          </cell>
          <cell r="F143">
            <v>4376.6976000000004</v>
          </cell>
          <cell r="G143">
            <v>0.14499999999999999</v>
          </cell>
        </row>
        <row r="144">
          <cell r="B144" t="str">
            <v>CABLE THHN-THWN 4</v>
          </cell>
          <cell r="C144" t="str">
            <v>ML</v>
          </cell>
          <cell r="D144">
            <v>5366.2651428571426</v>
          </cell>
          <cell r="E144">
            <v>1019.5903771428571</v>
          </cell>
          <cell r="F144">
            <v>6385.8555199999992</v>
          </cell>
          <cell r="G144">
            <v>0.23200000000000001</v>
          </cell>
        </row>
        <row r="145">
          <cell r="B145" t="str">
            <v>CABLE THHN-THWN 2</v>
          </cell>
          <cell r="C145" t="str">
            <v>ML</v>
          </cell>
          <cell r="D145">
            <v>8323.2411428571431</v>
          </cell>
          <cell r="E145">
            <v>1581.4158171428571</v>
          </cell>
          <cell r="F145">
            <v>9904.6569600000003</v>
          </cell>
          <cell r="G145">
            <v>0.35599999999999998</v>
          </cell>
        </row>
        <row r="146">
          <cell r="B146" t="str">
            <v>CABLE THHN-THWN 1/0</v>
          </cell>
          <cell r="C146" t="str">
            <v>ML</v>
          </cell>
          <cell r="D146">
            <v>13598.225142857144</v>
          </cell>
          <cell r="E146">
            <v>2583.6627771428575</v>
          </cell>
          <cell r="F146">
            <v>16181.887920000001</v>
          </cell>
          <cell r="G146">
            <v>0.55600000000000005</v>
          </cell>
        </row>
        <row r="147">
          <cell r="B147" t="str">
            <v>CABLE THHN-THWN 2/0</v>
          </cell>
          <cell r="C147" t="str">
            <v>ML</v>
          </cell>
          <cell r="D147">
            <v>16993.617142857143</v>
          </cell>
          <cell r="E147">
            <v>3228.7872571428575</v>
          </cell>
          <cell r="F147">
            <v>20222.404399999999</v>
          </cell>
          <cell r="G147">
            <v>0.69099999999999995</v>
          </cell>
        </row>
        <row r="148">
          <cell r="B148" t="str">
            <v>CABLE THHN-THWN 4/0</v>
          </cell>
          <cell r="C148" t="str">
            <v>ML</v>
          </cell>
          <cell r="D148">
            <v>26624.777142857143</v>
          </cell>
          <cell r="E148">
            <v>5058.707657142857</v>
          </cell>
          <cell r="F148">
            <v>31683.484799999998</v>
          </cell>
          <cell r="G148">
            <v>1.0720000000000001</v>
          </cell>
        </row>
        <row r="149">
          <cell r="B149" t="str">
            <v>TERMINALES, CONECTORES, PRENSAESTOPAS</v>
          </cell>
          <cell r="C149">
            <v>1.0719995498657227</v>
          </cell>
          <cell r="D149">
            <v>1.0719995498657227</v>
          </cell>
          <cell r="E149">
            <v>1.0719995498657227</v>
          </cell>
          <cell r="F149">
            <v>1.0719995498657227</v>
          </cell>
          <cell r="G149">
            <v>1.0719995498657227</v>
          </cell>
        </row>
        <row r="150">
          <cell r="B150" t="str">
            <v>TERMINAL P/PONCHAR   8 AWG</v>
          </cell>
          <cell r="C150">
            <v>1.0719995498657227</v>
          </cell>
          <cell r="D150">
            <v>1272</v>
          </cell>
          <cell r="E150">
            <v>241.68</v>
          </cell>
          <cell r="F150">
            <v>1513.68</v>
          </cell>
          <cell r="G150">
            <v>0.05</v>
          </cell>
        </row>
        <row r="151">
          <cell r="B151" t="str">
            <v>TERMINAL P/PONCHAR 1/0 AWG</v>
          </cell>
          <cell r="C151">
            <v>4.9999982118606567E-2</v>
          </cell>
          <cell r="D151">
            <v>5300</v>
          </cell>
          <cell r="E151">
            <v>1007</v>
          </cell>
          <cell r="F151">
            <v>6307</v>
          </cell>
          <cell r="G151">
            <v>0.05</v>
          </cell>
        </row>
        <row r="152">
          <cell r="B152" t="str">
            <v>TERMINAL P/PONCHAR 10  AWG</v>
          </cell>
          <cell r="C152">
            <v>4.9999982118606567E-2</v>
          </cell>
          <cell r="D152">
            <v>742</v>
          </cell>
          <cell r="E152">
            <v>140.97999999999999</v>
          </cell>
          <cell r="F152">
            <v>882.98</v>
          </cell>
          <cell r="G152">
            <v>882.97998046875</v>
          </cell>
        </row>
        <row r="153">
          <cell r="B153" t="str">
            <v>TERMINAL P/PONCHAR 2 AWG</v>
          </cell>
          <cell r="C153">
            <v>882.97998046875</v>
          </cell>
          <cell r="D153">
            <v>2438</v>
          </cell>
          <cell r="E153">
            <v>463.22</v>
          </cell>
          <cell r="F153">
            <v>2901.2200000000003</v>
          </cell>
          <cell r="G153">
            <v>0.05</v>
          </cell>
        </row>
        <row r="154">
          <cell r="B154" t="str">
            <v>TERMINAL P/PONCHAR 2/0 AWG</v>
          </cell>
          <cell r="C154">
            <v>4.9999982118606567E-2</v>
          </cell>
          <cell r="D154">
            <v>6360</v>
          </cell>
          <cell r="E154">
            <v>1208.4000000000001</v>
          </cell>
          <cell r="F154">
            <v>7568.4</v>
          </cell>
          <cell r="G154">
            <v>7568.3984375</v>
          </cell>
        </row>
        <row r="155">
          <cell r="B155" t="str">
            <v>TERMINAL P/PONCHAR 4 AWG</v>
          </cell>
          <cell r="C155">
            <v>7568.3984375</v>
          </cell>
          <cell r="D155">
            <v>1537</v>
          </cell>
          <cell r="E155">
            <v>292.03000000000003</v>
          </cell>
          <cell r="F155">
            <v>1829.03</v>
          </cell>
          <cell r="G155">
            <v>1829.029296875</v>
          </cell>
        </row>
        <row r="156">
          <cell r="B156" t="str">
            <v>TERMINAL P/PONCHAR 4/0 AWG</v>
          </cell>
          <cell r="C156">
            <v>1829.029296875</v>
          </cell>
          <cell r="D156">
            <v>9540</v>
          </cell>
          <cell r="E156">
            <v>1812.6</v>
          </cell>
          <cell r="F156">
            <v>11352.6</v>
          </cell>
          <cell r="G156">
            <v>0.05</v>
          </cell>
        </row>
        <row r="157">
          <cell r="B157" t="str">
            <v>TERMINAL P/PONCHAR 6 AWG</v>
          </cell>
          <cell r="C157">
            <v>4.9999982118606567E-2</v>
          </cell>
          <cell r="D157">
            <v>1378</v>
          </cell>
          <cell r="E157">
            <v>261.82</v>
          </cell>
          <cell r="F157">
            <v>1639.82</v>
          </cell>
          <cell r="G157">
            <v>0.05</v>
          </cell>
        </row>
        <row r="158">
          <cell r="B158" t="str">
            <v>CONECTOR 3M AUTODESFORRE 560 AZUL</v>
          </cell>
          <cell r="C158">
            <v>4.9999982118606567E-2</v>
          </cell>
          <cell r="D158">
            <v>463.22</v>
          </cell>
          <cell r="E158">
            <v>88.011800000000008</v>
          </cell>
          <cell r="F158">
            <v>551.23180000000002</v>
          </cell>
          <cell r="G158">
            <v>551.2314453125</v>
          </cell>
        </row>
        <row r="159">
          <cell r="B159" t="str">
            <v>CONECTOR 3M AUTODESFORRE 562 AMARILL</v>
          </cell>
          <cell r="C159">
            <v>551.2314453125</v>
          </cell>
          <cell r="D159">
            <v>661.44</v>
          </cell>
          <cell r="E159">
            <v>125.67360000000001</v>
          </cell>
          <cell r="F159">
            <v>787.11360000000002</v>
          </cell>
          <cell r="G159">
            <v>787.11328125</v>
          </cell>
        </row>
        <row r="160">
          <cell r="B160" t="str">
            <v>Conector a la bandeja portacables del cable de puesta a tierra..</v>
          </cell>
          <cell r="C160">
            <v>787.11328125</v>
          </cell>
          <cell r="D160">
            <v>5300</v>
          </cell>
          <cell r="E160">
            <v>1007</v>
          </cell>
          <cell r="F160">
            <v>6307</v>
          </cell>
          <cell r="G160">
            <v>6307</v>
          </cell>
        </row>
        <row r="161">
          <cell r="B161" t="str">
            <v>CONECTOR RECTO 1" USA COOPEX</v>
          </cell>
          <cell r="C161">
            <v>6307</v>
          </cell>
          <cell r="D161">
            <v>5027.6388888888896</v>
          </cell>
          <cell r="E161">
            <v>955.25138888888898</v>
          </cell>
          <cell r="F161">
            <v>5982.8902777777785</v>
          </cell>
          <cell r="G161">
            <v>5982.88671875</v>
          </cell>
        </row>
        <row r="162">
          <cell r="B162" t="str">
            <v>CONECTOR RESORTE AZUL 12-16</v>
          </cell>
          <cell r="C162">
            <v>5982.88671875</v>
          </cell>
          <cell r="D162">
            <v>2014</v>
          </cell>
          <cell r="E162">
            <v>382.66</v>
          </cell>
          <cell r="F162">
            <v>2396.66</v>
          </cell>
          <cell r="G162">
            <v>2396.658203125</v>
          </cell>
        </row>
        <row r="163">
          <cell r="B163" t="str">
            <v>CONECTOR RESORTE AZUL/GRIS 14-6 3M</v>
          </cell>
          <cell r="C163">
            <v>2396.658203125</v>
          </cell>
          <cell r="D163">
            <v>906.30000000000007</v>
          </cell>
          <cell r="E163">
            <v>172.197</v>
          </cell>
          <cell r="F163">
            <v>1078.4970000000001</v>
          </cell>
          <cell r="G163">
            <v>1078.49609375</v>
          </cell>
        </row>
        <row r="164">
          <cell r="B164" t="str">
            <v>CONECTOR RESORTE NAR/AZUL 22-12 3M</v>
          </cell>
          <cell r="C164">
            <v>1078.49609375</v>
          </cell>
          <cell r="D164">
            <v>377.36</v>
          </cell>
          <cell r="E164">
            <v>71.698400000000007</v>
          </cell>
          <cell r="F164">
            <v>449.05840000000001</v>
          </cell>
          <cell r="G164">
            <v>449.058349609375</v>
          </cell>
        </row>
        <row r="165">
          <cell r="B165" t="str">
            <v>CONECTOR RESORTE ROJO/AMA 16-10 3M</v>
          </cell>
          <cell r="C165" t="str">
            <v>UN</v>
          </cell>
          <cell r="D165">
            <v>585.74137931034488</v>
          </cell>
          <cell r="E165">
            <v>111.29086206896552</v>
          </cell>
          <cell r="F165">
            <v>697.03224137931045</v>
          </cell>
          <cell r="G165">
            <v>0.03</v>
          </cell>
        </row>
        <row r="166">
          <cell r="B166" t="str">
            <v>CONECTOR TIERRA GRIFEQUIP  CM585327</v>
          </cell>
          <cell r="C166" t="str">
            <v>UN</v>
          </cell>
          <cell r="D166">
            <v>13186.034482758621</v>
          </cell>
          <cell r="E166">
            <v>2505.346551724138</v>
          </cell>
          <cell r="F166">
            <v>15691.38103448276</v>
          </cell>
          <cell r="G166">
            <v>0.15</v>
          </cell>
        </row>
        <row r="167">
          <cell r="B167" t="str">
            <v>LAMINA UNION ED275 EZ   CM558221</v>
          </cell>
          <cell r="C167" t="str">
            <v>UN</v>
          </cell>
          <cell r="D167">
            <v>4009.2672413793107</v>
          </cell>
          <cell r="E167">
            <v>761.76077586206907</v>
          </cell>
          <cell r="F167">
            <v>4771.0280172413795</v>
          </cell>
          <cell r="G167">
            <v>0.13</v>
          </cell>
        </row>
        <row r="168">
          <cell r="B168" t="str">
            <v>Prensa estopa de 1/2".</v>
          </cell>
          <cell r="C168">
            <v>0.12999999523162842</v>
          </cell>
          <cell r="D168">
            <v>1590</v>
          </cell>
          <cell r="E168">
            <v>302.10000000000002</v>
          </cell>
          <cell r="F168">
            <v>1892.1</v>
          </cell>
          <cell r="G168">
            <v>1892.099609375</v>
          </cell>
        </row>
        <row r="169">
          <cell r="B169" t="str">
            <v>PRENSA ESTOPA DEXSON 1 1/8" PG29</v>
          </cell>
          <cell r="C169">
            <v>1892.099609375</v>
          </cell>
          <cell r="D169">
            <v>2014</v>
          </cell>
          <cell r="E169">
            <v>382.66</v>
          </cell>
          <cell r="F169">
            <v>2396.66</v>
          </cell>
          <cell r="G169">
            <v>2396.658203125</v>
          </cell>
        </row>
        <row r="170">
          <cell r="B170" t="str">
            <v>PRENSA ESTOPA DEXSON 1/2 PG13.5</v>
          </cell>
          <cell r="C170" t="str">
            <v>UN</v>
          </cell>
          <cell r="D170">
            <v>968.62068965517255</v>
          </cell>
          <cell r="E170">
            <v>184.0379310344828</v>
          </cell>
          <cell r="F170">
            <v>1152.6586206896554</v>
          </cell>
          <cell r="G170">
            <v>0.1</v>
          </cell>
        </row>
        <row r="171">
          <cell r="B171" t="str">
            <v>PRENSA ESTOPA DEXSON 1/4 PG7</v>
          </cell>
          <cell r="C171">
            <v>9.9999964237213135E-2</v>
          </cell>
          <cell r="D171">
            <v>413.40000000000003</v>
          </cell>
          <cell r="E171">
            <v>78.546000000000006</v>
          </cell>
          <cell r="F171">
            <v>491.94600000000003</v>
          </cell>
          <cell r="G171">
            <v>491.94580078125</v>
          </cell>
        </row>
        <row r="172">
          <cell r="B172" t="str">
            <v>PRENSA ESTOPA DEXSON 3/4 PG21</v>
          </cell>
          <cell r="C172">
            <v>491.94580078125</v>
          </cell>
          <cell r="D172">
            <v>1791.4</v>
          </cell>
          <cell r="E172">
            <v>340.36600000000004</v>
          </cell>
          <cell r="F172">
            <v>2131.7660000000001</v>
          </cell>
          <cell r="G172">
            <v>2131.765625</v>
          </cell>
        </row>
        <row r="173">
          <cell r="B173" t="str">
            <v>PRENSA ESTOPA DEXSON 3/8 PG11</v>
          </cell>
          <cell r="C173">
            <v>2131.765625</v>
          </cell>
          <cell r="D173">
            <v>901</v>
          </cell>
          <cell r="E173">
            <v>171.19</v>
          </cell>
          <cell r="F173">
            <v>1072.19</v>
          </cell>
          <cell r="G173">
            <v>1072.189453125</v>
          </cell>
        </row>
        <row r="174">
          <cell r="B174" t="str">
            <v>PRENSA ESTOPA DEXSON 5/16 PG9</v>
          </cell>
          <cell r="C174">
            <v>1072.189453125</v>
          </cell>
          <cell r="D174">
            <v>736.7</v>
          </cell>
          <cell r="E174">
            <v>139.97300000000001</v>
          </cell>
          <cell r="F174">
            <v>876.673</v>
          </cell>
          <cell r="G174">
            <v>876.6728515625</v>
          </cell>
        </row>
        <row r="175">
          <cell r="B175" t="str">
            <v>PRENSA ESTOPA DEXSON 5/8 PG16</v>
          </cell>
          <cell r="C175">
            <v>876.6728515625</v>
          </cell>
          <cell r="D175">
            <v>1113</v>
          </cell>
          <cell r="E175">
            <v>211.47</v>
          </cell>
          <cell r="F175">
            <v>1324.47</v>
          </cell>
          <cell r="G175">
            <v>1324.4697265625</v>
          </cell>
        </row>
        <row r="176">
          <cell r="B176" t="str">
            <v>CAJAS METÁLICAS</v>
          </cell>
          <cell r="C176">
            <v>1324.4697265625</v>
          </cell>
          <cell r="D176">
            <v>1324.4697265625</v>
          </cell>
          <cell r="E176">
            <v>1324.4697265625</v>
          </cell>
          <cell r="F176">
            <v>1324.4697265625</v>
          </cell>
          <cell r="G176">
            <v>1324.4697265625</v>
          </cell>
        </row>
        <row r="177">
          <cell r="B177" t="str">
            <v>CAJA EMPALME 13x13x8</v>
          </cell>
          <cell r="C177" t="str">
            <v>UN</v>
          </cell>
          <cell r="D177">
            <v>7897</v>
          </cell>
          <cell r="E177">
            <v>1500.43</v>
          </cell>
          <cell r="F177">
            <v>9397.43</v>
          </cell>
          <cell r="G177">
            <v>0.25</v>
          </cell>
        </row>
        <row r="178">
          <cell r="B178" t="str">
            <v>CAJA EMPALME 15x15x10 C/BISAGRA TROQ</v>
          </cell>
          <cell r="C178" t="str">
            <v>UN</v>
          </cell>
          <cell r="D178">
            <v>9903.8343999999997</v>
          </cell>
          <cell r="E178">
            <v>1881.7285360000001</v>
          </cell>
          <cell r="F178">
            <v>11785.562936</v>
          </cell>
          <cell r="G178">
            <v>0.28999999999999998</v>
          </cell>
        </row>
        <row r="179">
          <cell r="B179" t="str">
            <v>CAJA EMPALME 20x20x10 C/BISAGRA TROQ</v>
          </cell>
          <cell r="C179" t="str">
            <v>UN</v>
          </cell>
          <cell r="D179">
            <v>13785.088</v>
          </cell>
          <cell r="E179">
            <v>2619.1667200000002</v>
          </cell>
          <cell r="F179">
            <v>16404.254720000001</v>
          </cell>
          <cell r="G179">
            <v>0.4</v>
          </cell>
        </row>
        <row r="180">
          <cell r="B180" t="str">
            <v>CAJA EMPALME 20x20x15 C/BISAGRA TROQ</v>
          </cell>
          <cell r="C180" t="str">
            <v>UN</v>
          </cell>
          <cell r="D180">
            <v>19272.326399999998</v>
          </cell>
          <cell r="E180">
            <v>3661.7420159999997</v>
          </cell>
          <cell r="F180">
            <v>22934.068415999998</v>
          </cell>
          <cell r="G180">
            <v>0.5</v>
          </cell>
        </row>
        <row r="181">
          <cell r="B181" t="str">
            <v>CAJA EMPALME 25x25x10 C/BISAGRA TROQ</v>
          </cell>
          <cell r="C181" t="str">
            <v>UN</v>
          </cell>
          <cell r="D181">
            <v>23421.23</v>
          </cell>
          <cell r="E181">
            <v>4450.0337</v>
          </cell>
          <cell r="F181">
            <v>27871.2637</v>
          </cell>
          <cell r="G181">
            <v>0.625</v>
          </cell>
        </row>
        <row r="182">
          <cell r="B182" t="str">
            <v>CAJA EMPALME 25x25x15 C/BISAGRA TROQ</v>
          </cell>
          <cell r="C182" t="str">
            <v>UN</v>
          </cell>
          <cell r="D182">
            <v>18758.82</v>
          </cell>
          <cell r="E182">
            <v>3564.1758</v>
          </cell>
          <cell r="F182">
            <v>22322.995800000001</v>
          </cell>
          <cell r="G182">
            <v>0.625</v>
          </cell>
        </row>
        <row r="183">
          <cell r="B183" t="str">
            <v>CAJA EMPALME 30x30x10</v>
          </cell>
          <cell r="C183" t="str">
            <v>UN</v>
          </cell>
          <cell r="D183">
            <v>28373.147199999999</v>
          </cell>
          <cell r="E183">
            <v>5390.8979680000002</v>
          </cell>
          <cell r="F183">
            <v>33764.045167999997</v>
          </cell>
          <cell r="G183">
            <v>0.8</v>
          </cell>
        </row>
        <row r="184">
          <cell r="B184" t="str">
            <v>CAJA EMPALME 30x30x15</v>
          </cell>
          <cell r="C184" t="str">
            <v>UN</v>
          </cell>
          <cell r="D184">
            <v>29979.174400000004</v>
          </cell>
          <cell r="E184">
            <v>5696.0431360000011</v>
          </cell>
          <cell r="F184">
            <v>35675.217536000004</v>
          </cell>
          <cell r="G184">
            <v>0.9</v>
          </cell>
        </row>
        <row r="185">
          <cell r="B185" t="str">
            <v>CAJA EMPALME 40x40x15</v>
          </cell>
          <cell r="C185" t="str">
            <v>UN</v>
          </cell>
          <cell r="D185">
            <v>41756.707200000004</v>
          </cell>
          <cell r="E185">
            <v>7933.7743680000012</v>
          </cell>
          <cell r="F185">
            <v>49690.481568000003</v>
          </cell>
          <cell r="G185">
            <v>1.2</v>
          </cell>
        </row>
        <row r="186">
          <cell r="B186" t="str">
            <v>CAJA METALICA 12x12x5 cm GRIS TEXTURIZADO.</v>
          </cell>
          <cell r="C186" t="str">
            <v>UN</v>
          </cell>
          <cell r="D186">
            <v>5939.6551724137944</v>
          </cell>
          <cell r="E186">
            <v>1128.5344827586209</v>
          </cell>
          <cell r="F186">
            <v>7068.1896551724149</v>
          </cell>
          <cell r="G186">
            <v>0.55000000000000004</v>
          </cell>
        </row>
        <row r="187">
          <cell r="B187" t="str">
            <v>CAJA ARRANCADOR 40X30X20 TERCOL CA-40</v>
          </cell>
          <cell r="C187" t="str">
            <v>UN</v>
          </cell>
          <cell r="D187">
            <v>99044.28</v>
          </cell>
          <cell r="E187">
            <v>18818.413199999999</v>
          </cell>
          <cell r="F187">
            <v>117862.69319999999</v>
          </cell>
          <cell r="G187">
            <v>5</v>
          </cell>
        </row>
        <row r="188">
          <cell r="B188" t="str">
            <v>CAJA PVC 2''x4"</v>
          </cell>
          <cell r="C188" t="str">
            <v>UN</v>
          </cell>
          <cell r="D188">
            <v>913.79310344827593</v>
          </cell>
          <cell r="E188">
            <v>173.62068965517244</v>
          </cell>
          <cell r="F188">
            <v>1087.4137931034484</v>
          </cell>
          <cell r="G188">
            <v>0.15</v>
          </cell>
        </row>
        <row r="189">
          <cell r="B189" t="str">
            <v>CAJA PVC 4''x4"</v>
          </cell>
          <cell r="C189" t="str">
            <v>UN</v>
          </cell>
          <cell r="D189">
            <v>1096.5517241379312</v>
          </cell>
          <cell r="E189">
            <v>208.34482758620692</v>
          </cell>
          <cell r="F189">
            <v>1304.8965517241381</v>
          </cell>
          <cell r="G189">
            <v>0.25</v>
          </cell>
        </row>
        <row r="190">
          <cell r="B190" t="str">
            <v>TAPAFLUX PVC</v>
          </cell>
          <cell r="C190" t="str">
            <v>UN</v>
          </cell>
          <cell r="D190">
            <v>548.27586206896558</v>
          </cell>
          <cell r="E190">
            <v>104.17241379310346</v>
          </cell>
          <cell r="F190">
            <v>652.44827586206907</v>
          </cell>
          <cell r="G190">
            <v>0.05</v>
          </cell>
        </row>
        <row r="191">
          <cell r="B191" t="str">
            <v>CAJA RAWELT 2x4 2 SALIDAS DE 1"</v>
          </cell>
          <cell r="C191" t="str">
            <v>UN</v>
          </cell>
          <cell r="D191">
            <v>12386.3968</v>
          </cell>
          <cell r="E191">
            <v>2353.4153920000003</v>
          </cell>
          <cell r="F191">
            <v>14739.812192000001</v>
          </cell>
          <cell r="G191">
            <v>0.15</v>
          </cell>
        </row>
        <row r="192">
          <cell r="B192" t="str">
            <v>CAJA RAWELT 2x4 2 SALIDAS DE 3/4</v>
          </cell>
          <cell r="C192" t="str">
            <v>UN</v>
          </cell>
          <cell r="D192">
            <v>7671.2931034482772</v>
          </cell>
          <cell r="E192">
            <v>1457.5456896551727</v>
          </cell>
          <cell r="F192">
            <v>9128.8387931034504</v>
          </cell>
          <cell r="G192">
            <v>0.5</v>
          </cell>
        </row>
        <row r="193">
          <cell r="B193" t="str">
            <v>CAJA RAWELT 2x4 3 SALIDAS DE 1"</v>
          </cell>
          <cell r="C193" t="str">
            <v>UN</v>
          </cell>
          <cell r="D193">
            <v>12386.3968</v>
          </cell>
          <cell r="E193">
            <v>2353.4153920000003</v>
          </cell>
          <cell r="F193">
            <v>14739.812192000001</v>
          </cell>
          <cell r="G193">
            <v>0.15</v>
          </cell>
        </row>
        <row r="194">
          <cell r="B194" t="str">
            <v>CAJA RAWELT 2x4 3 SALIDAS DE 1/2</v>
          </cell>
          <cell r="C194">
            <v>0.14999997615814209</v>
          </cell>
          <cell r="D194">
            <v>10481.439</v>
          </cell>
          <cell r="E194">
            <v>1991.4734100000001</v>
          </cell>
          <cell r="F194">
            <v>12472.912410000001</v>
          </cell>
          <cell r="G194">
            <v>0.15</v>
          </cell>
        </row>
        <row r="195">
          <cell r="B195" t="str">
            <v>CAJA RAWELT 2x4 3 SALIDAS DE 3/4</v>
          </cell>
          <cell r="C195">
            <v>0.14999997615814209</v>
          </cell>
          <cell r="D195">
            <v>11910.955</v>
          </cell>
          <cell r="E195">
            <v>2263.0814500000001</v>
          </cell>
          <cell r="F195">
            <v>14174.03645</v>
          </cell>
          <cell r="G195">
            <v>0.15</v>
          </cell>
        </row>
        <row r="196">
          <cell r="B196" t="str">
            <v>CAJA RAWELT 2x4 4 SALIDAS DE 1"</v>
          </cell>
          <cell r="C196">
            <v>0.14999997615814209</v>
          </cell>
          <cell r="D196">
            <v>12386.3968</v>
          </cell>
          <cell r="E196">
            <v>2353.4153920000003</v>
          </cell>
          <cell r="F196">
            <v>14739.812192000001</v>
          </cell>
          <cell r="G196">
            <v>0.15</v>
          </cell>
        </row>
        <row r="197">
          <cell r="B197" t="str">
            <v>CAJA RAWELT 2x4 4 SALIDAS DE 1/2</v>
          </cell>
          <cell r="C197">
            <v>0.14999997615814209</v>
          </cell>
          <cell r="D197">
            <v>10825.674000000001</v>
          </cell>
          <cell r="E197">
            <v>2056.87806</v>
          </cell>
          <cell r="F197">
            <v>12882.552060000002</v>
          </cell>
          <cell r="G197">
            <v>0.15</v>
          </cell>
        </row>
        <row r="198">
          <cell r="B198" t="str">
            <v>CAJA RAWELT 2x4 4 SALIDAS DE 3/4</v>
          </cell>
          <cell r="C198">
            <v>0.14999997615814209</v>
          </cell>
          <cell r="D198">
            <v>10643.057200000001</v>
          </cell>
          <cell r="E198">
            <v>2022.1808680000001</v>
          </cell>
          <cell r="F198">
            <v>12665.238068000001</v>
          </cell>
          <cell r="G198">
            <v>0.15</v>
          </cell>
        </row>
        <row r="199">
          <cell r="B199" t="str">
            <v>CAJA RAWELT 4x4 2 SALIDAS DE 1/2</v>
          </cell>
          <cell r="C199">
            <v>0.14999997615814209</v>
          </cell>
          <cell r="D199">
            <v>20582.613600000004</v>
          </cell>
          <cell r="E199">
            <v>3910.6965840000007</v>
          </cell>
          <cell r="F199">
            <v>24493.310184000005</v>
          </cell>
          <cell r="G199">
            <v>0.3</v>
          </cell>
        </row>
        <row r="200">
          <cell r="B200" t="str">
            <v>CAJA RAWELT 4x4 3 SALIDAS DE 1/2</v>
          </cell>
          <cell r="C200">
            <v>0.29999995231628418</v>
          </cell>
          <cell r="D200">
            <v>20582.613600000004</v>
          </cell>
          <cell r="E200">
            <v>3910.6965840000007</v>
          </cell>
          <cell r="F200">
            <v>24493.310184000005</v>
          </cell>
          <cell r="G200">
            <v>0.3</v>
          </cell>
        </row>
        <row r="201">
          <cell r="B201" t="str">
            <v>CAJA RAWELT 4x4 3 SALIDAS DE 3/4</v>
          </cell>
          <cell r="C201">
            <v>0.29999995231628418</v>
          </cell>
          <cell r="D201">
            <v>21010.938399999999</v>
          </cell>
          <cell r="E201">
            <v>3992.0782959999997</v>
          </cell>
          <cell r="F201">
            <v>25003.016695999999</v>
          </cell>
          <cell r="G201">
            <v>0.3</v>
          </cell>
        </row>
        <row r="202">
          <cell r="B202" t="str">
            <v>CAJA RAWELT 4x4 4 SALIDAS DE 1/2</v>
          </cell>
          <cell r="C202">
            <v>0.29999995231628418</v>
          </cell>
          <cell r="D202">
            <v>20581.914000000004</v>
          </cell>
          <cell r="E202">
            <v>3910.5636600000007</v>
          </cell>
          <cell r="F202">
            <v>24492.477660000004</v>
          </cell>
          <cell r="G202">
            <v>0.3</v>
          </cell>
        </row>
        <row r="203">
          <cell r="B203" t="str">
            <v>CAJA RAWELT 4x4 4 SALIDAS DE 3/4</v>
          </cell>
          <cell r="C203">
            <v>0.29999995231628418</v>
          </cell>
          <cell r="D203">
            <v>21010.938399999999</v>
          </cell>
          <cell r="E203">
            <v>3992.0782959999997</v>
          </cell>
          <cell r="F203">
            <v>25003.016695999999</v>
          </cell>
          <cell r="G203">
            <v>0.3</v>
          </cell>
        </row>
        <row r="204">
          <cell r="B204" t="str">
            <v>TAPA RAWELT 2X4 LISA</v>
          </cell>
          <cell r="C204" t="str">
            <v>UN</v>
          </cell>
          <cell r="D204">
            <v>3664.3611111111118</v>
          </cell>
          <cell r="E204">
            <v>696.22861111111126</v>
          </cell>
          <cell r="F204">
            <v>4360.5897222222229</v>
          </cell>
          <cell r="G204">
            <v>0.1</v>
          </cell>
        </row>
        <row r="205">
          <cell r="B205" t="str">
            <v>TAPA RAWELT 4X4 LISA</v>
          </cell>
          <cell r="C205" t="str">
            <v>UN</v>
          </cell>
          <cell r="D205">
            <v>5022.2800000000007</v>
          </cell>
          <cell r="E205">
            <v>954.23320000000012</v>
          </cell>
          <cell r="F205">
            <v>5976.5132000000012</v>
          </cell>
          <cell r="G205">
            <v>0.15</v>
          </cell>
        </row>
        <row r="206">
          <cell r="B206" t="str">
            <v>ILUMINACIÓN</v>
          </cell>
          <cell r="C206">
            <v>0.14999997615814209</v>
          </cell>
          <cell r="D206">
            <v>0.14999997615814209</v>
          </cell>
          <cell r="E206">
            <v>0.14999997615814209</v>
          </cell>
          <cell r="F206">
            <v>0.14999997615814209</v>
          </cell>
          <cell r="G206">
            <v>0.14999997615814209</v>
          </cell>
        </row>
        <row r="207">
          <cell r="B207" t="str">
            <v>Luminaria de emergencia de 11W, 120V de mínimo 600 lumens por 1 hora.</v>
          </cell>
          <cell r="C207">
            <v>0.14999997615814209</v>
          </cell>
          <cell r="D207">
            <v>63600</v>
          </cell>
          <cell r="E207">
            <v>12084</v>
          </cell>
          <cell r="F207">
            <v>75684</v>
          </cell>
          <cell r="G207">
            <v>75684</v>
          </cell>
        </row>
        <row r="208">
          <cell r="B208" t="str">
            <v>LUM.ANTIH 4X54 CH IMPORT/BTO ELECTR.UNIV/ALP/IP65/PANT ACR CON TUBOS</v>
          </cell>
          <cell r="C208" t="str">
            <v>UN</v>
          </cell>
          <cell r="D208">
            <v>297605.60000000003</v>
          </cell>
          <cell r="E208">
            <v>56545.064000000006</v>
          </cell>
          <cell r="F208">
            <v>354150.66400000005</v>
          </cell>
          <cell r="G208">
            <v>9</v>
          </cell>
        </row>
        <row r="209">
          <cell r="B209" t="str">
            <v>LUM.ANTIH 6X54 CH IMPORT/BTO ELECTR.UNIV/ALP/IP65/PANT ACR CON TUBOS</v>
          </cell>
          <cell r="C209" t="str">
            <v>UN</v>
          </cell>
          <cell r="D209">
            <v>349285.9</v>
          </cell>
          <cell r="E209">
            <v>66364.321000000011</v>
          </cell>
          <cell r="F209">
            <v>415650.22100000002</v>
          </cell>
          <cell r="G209">
            <v>13</v>
          </cell>
        </row>
        <row r="210">
          <cell r="B210" t="str">
            <v>LUM.ANTIH 2X54 IMPORT/CH ALHAMA/BTO ELECTR.UNIV CON TUBOS</v>
          </cell>
          <cell r="C210" t="str">
            <v>UN</v>
          </cell>
          <cell r="D210">
            <v>91880.98275862071</v>
          </cell>
          <cell r="E210">
            <v>17457.386724137934</v>
          </cell>
          <cell r="F210">
            <v>109338.36948275864</v>
          </cell>
          <cell r="G210">
            <v>5</v>
          </cell>
        </row>
        <row r="211">
          <cell r="B211" t="str">
            <v>LUM.ANTIH 2X28 IMPORT/CH ALHAMA/BTO ELECTR.UNIV CON TUBOS</v>
          </cell>
          <cell r="C211" t="str">
            <v>UN</v>
          </cell>
          <cell r="D211">
            <v>129941.16</v>
          </cell>
          <cell r="E211">
            <v>24688.820400000001</v>
          </cell>
          <cell r="F211">
            <v>154629.9804</v>
          </cell>
          <cell r="G211">
            <v>5</v>
          </cell>
        </row>
        <row r="212">
          <cell r="B212" t="str">
            <v>LUM.ANTIH 2X54 IMPORT/CH ALHAMA/BTO ELECTR.UNIV CON TUBOS BEGUELLI</v>
          </cell>
          <cell r="C212" t="str">
            <v>UN</v>
          </cell>
          <cell r="D212">
            <v>146099.9827586207</v>
          </cell>
          <cell r="E212">
            <v>27758.996724137931</v>
          </cell>
          <cell r="F212">
            <v>173858.97948275862</v>
          </cell>
          <cell r="G212">
            <v>5</v>
          </cell>
        </row>
        <row r="213">
          <cell r="B213" t="str">
            <v>LUM.ANTIH 2X28 IMPORT/CH ALHAMA/BTO ELECTR.UNIV CON TUBOS BEGUELLI</v>
          </cell>
          <cell r="C213" t="str">
            <v>UN</v>
          </cell>
          <cell r="D213">
            <v>146099.9827586207</v>
          </cell>
          <cell r="E213">
            <v>27758.996724137931</v>
          </cell>
          <cell r="F213">
            <v>173858.97948275862</v>
          </cell>
          <cell r="G213">
            <v>5</v>
          </cell>
        </row>
        <row r="214">
          <cell r="B214" t="str">
            <v>LUM.ANTIH 1X14 IMPORT/CH ALHAMA/BTO ELECTR.UNIV CON TUBOS</v>
          </cell>
          <cell r="C214" t="str">
            <v>UN</v>
          </cell>
          <cell r="D214">
            <v>85584.948275862087</v>
          </cell>
          <cell r="E214">
            <v>16261.140172413796</v>
          </cell>
          <cell r="F214">
            <v>101846.08844827588</v>
          </cell>
          <cell r="G214">
            <v>2.5</v>
          </cell>
        </row>
        <row r="215">
          <cell r="B215" t="str">
            <v>LUM.ANTIH 1X28 IMPORT/CH ALHAMA/BTO ELECTR.UNIV CON TUBOS</v>
          </cell>
          <cell r="C215" t="str">
            <v>UN</v>
          </cell>
          <cell r="D215">
            <v>117028.24</v>
          </cell>
          <cell r="E215">
            <v>22235.365600000001</v>
          </cell>
          <cell r="F215">
            <v>139263.60560000001</v>
          </cell>
          <cell r="G215">
            <v>2.5</v>
          </cell>
        </row>
        <row r="216">
          <cell r="B216" t="str">
            <v>LUM.POCKET 60X60/INC 4X14W/MARCO EXTERI./ACRILICO/OPAL/RETIL CON TUBOS</v>
          </cell>
          <cell r="C216" t="str">
            <v>UN</v>
          </cell>
          <cell r="D216">
            <v>161834.58620689658</v>
          </cell>
          <cell r="E216">
            <v>30748.57137931035</v>
          </cell>
          <cell r="F216">
            <v>192583.15758620691</v>
          </cell>
          <cell r="G216">
            <v>5</v>
          </cell>
        </row>
        <row r="217">
          <cell r="B217" t="str">
            <v>LUM.POCKET 60X60/INC 4X24W/MARCO EXTERI./ACRILICO/OPAL/RETIL CON TUBOS</v>
          </cell>
          <cell r="C217" t="str">
            <v>UN</v>
          </cell>
          <cell r="D217">
            <v>183860.65517241383</v>
          </cell>
          <cell r="E217">
            <v>34933.524482758628</v>
          </cell>
          <cell r="F217">
            <v>218794.17965517245</v>
          </cell>
          <cell r="G217">
            <v>5</v>
          </cell>
        </row>
        <row r="218">
          <cell r="B218" t="str">
            <v>LUM.POCKET 30X120/INC 2X28/ACRILICO/OPAL/RETILAP CON TUBOS</v>
          </cell>
          <cell r="C218" t="str">
            <v>UN</v>
          </cell>
          <cell r="D218">
            <v>125935.31034482759</v>
          </cell>
          <cell r="E218">
            <v>23927.708965517242</v>
          </cell>
          <cell r="F218">
            <v>149863.01931034483</v>
          </cell>
          <cell r="G218">
            <v>5</v>
          </cell>
        </row>
        <row r="219">
          <cell r="B219" t="str">
            <v>Bala para empotrar en piso IP65 con terminado satinado potencia maxima de 50W 240V, dimensiones 100x119x63mm (diametro superior x profundidad x diametro inferior) socket GU10</v>
          </cell>
          <cell r="C219" t="str">
            <v>UN</v>
          </cell>
          <cell r="D219">
            <v>48036</v>
          </cell>
          <cell r="E219">
            <v>9126.84</v>
          </cell>
          <cell r="F219">
            <v>57162.84</v>
          </cell>
          <cell r="G219">
            <v>1.2</v>
          </cell>
        </row>
        <row r="220">
          <cell r="B220" t="str">
            <v>Bombillo LED dicroico 6W GU10 3000°K marca sylvania</v>
          </cell>
          <cell r="C220" t="str">
            <v>UN</v>
          </cell>
          <cell r="D220">
            <v>6872</v>
          </cell>
          <cell r="E220">
            <v>1305.68</v>
          </cell>
          <cell r="F220">
            <v>8177.68</v>
          </cell>
          <cell r="G220">
            <v>1.2</v>
          </cell>
        </row>
        <row r="221">
          <cell r="B221" t="str">
            <v>LUMINARIA LED ALUMBRADO PUBLICO LED STREET ZD-316 ORION 30W DL P26708 MARCA SYLVANIA</v>
          </cell>
          <cell r="C221" t="str">
            <v>UN</v>
          </cell>
          <cell r="D221">
            <v>202400</v>
          </cell>
          <cell r="E221">
            <v>38456</v>
          </cell>
          <cell r="F221">
            <v>240856</v>
          </cell>
          <cell r="G221">
            <v>240856</v>
          </cell>
        </row>
        <row r="222">
          <cell r="B222" t="str">
            <v>FOTOCELDA ELECTRONICA 1000W 105/305V 5 AÑOS AZUL ARL</v>
          </cell>
          <cell r="C222" t="str">
            <v>UN</v>
          </cell>
          <cell r="D222">
            <v>14758.51</v>
          </cell>
          <cell r="E222">
            <v>2804.1169</v>
          </cell>
          <cell r="F222">
            <v>17562.626899999999</v>
          </cell>
          <cell r="G222">
            <v>17562.625</v>
          </cell>
        </row>
        <row r="223">
          <cell r="B223" t="str">
            <v>BASE PARA FOTOCELDA AZUL MULTIVOLTAJE</v>
          </cell>
          <cell r="C223" t="str">
            <v>UN</v>
          </cell>
          <cell r="D223">
            <v>3766.4</v>
          </cell>
          <cell r="E223">
            <v>715.61599999999999</v>
          </cell>
          <cell r="F223">
            <v>4482.0159999999996</v>
          </cell>
          <cell r="G223">
            <v>4482.015625</v>
          </cell>
        </row>
        <row r="224">
          <cell r="B224" t="str">
            <v>LUM.POCKET 30X120/INC 2X54/ACRILICO/OPAL/RETILAP CON TUBOS</v>
          </cell>
          <cell r="C224" t="str">
            <v>UN</v>
          </cell>
          <cell r="D224">
            <v>125935.31034482759</v>
          </cell>
          <cell r="E224">
            <v>23927.708965517242</v>
          </cell>
          <cell r="F224">
            <v>149863.01931034483</v>
          </cell>
          <cell r="G224">
            <v>5</v>
          </cell>
        </row>
        <row r="225">
          <cell r="B225" t="str">
            <v>BTO EMERGENCIA BODINE/LP550/T5-T8</v>
          </cell>
          <cell r="C225" t="str">
            <v>UN</v>
          </cell>
          <cell r="D225">
            <v>177565.53448275864</v>
          </cell>
          <cell r="E225">
            <v>33737.451551724138</v>
          </cell>
          <cell r="F225">
            <v>211302.98603448278</v>
          </cell>
          <cell r="G225">
            <v>1.2</v>
          </cell>
        </row>
        <row r="226">
          <cell r="B226" t="str">
            <v>HERRAJES</v>
          </cell>
          <cell r="C226">
            <v>1.1999998092651367</v>
          </cell>
          <cell r="D226">
            <v>1.1999998092651367</v>
          </cell>
          <cell r="E226">
            <v>1.1999998092651367</v>
          </cell>
          <cell r="F226">
            <v>1.1999998092651367</v>
          </cell>
          <cell r="G226">
            <v>1.1999998092651367</v>
          </cell>
        </row>
        <row r="227">
          <cell r="B227" t="str">
            <v>ESPARRAGO ROSCADA DE 3/8" GALV CALIENTE</v>
          </cell>
          <cell r="C227" t="str">
            <v>ML</v>
          </cell>
          <cell r="D227">
            <v>3106.8965517241381</v>
          </cell>
          <cell r="E227">
            <v>590.31034482758628</v>
          </cell>
          <cell r="F227">
            <v>3697.2068965517246</v>
          </cell>
          <cell r="G227">
            <v>0.8</v>
          </cell>
        </row>
        <row r="228">
          <cell r="B228" t="str">
            <v>ARANDELA 3/8''</v>
          </cell>
          <cell r="C228" t="str">
            <v>UN</v>
          </cell>
          <cell r="D228">
            <v>131.58620689655174</v>
          </cell>
          <cell r="E228">
            <v>25.001379310344831</v>
          </cell>
          <cell r="F228">
            <v>156.58758620689656</v>
          </cell>
          <cell r="G228">
            <v>0.01</v>
          </cell>
        </row>
        <row r="229">
          <cell r="B229" t="str">
            <v>TUERCA HEXAGONAL 3/8''</v>
          </cell>
          <cell r="C229" t="str">
            <v>UN</v>
          </cell>
          <cell r="D229">
            <v>131.58620689655174</v>
          </cell>
          <cell r="E229">
            <v>25.001379310344831</v>
          </cell>
          <cell r="F229">
            <v>156.58758620689656</v>
          </cell>
          <cell r="G229">
            <v>0.01</v>
          </cell>
        </row>
        <row r="230">
          <cell r="B230">
            <v>9.9999979138374329E-3</v>
          </cell>
          <cell r="C230" t="str">
            <v>UN</v>
          </cell>
          <cell r="D230">
            <v>9.9999979138374329E-3</v>
          </cell>
          <cell r="E230">
            <v>0</v>
          </cell>
          <cell r="F230">
            <v>0</v>
          </cell>
          <cell r="G230">
            <v>0.01</v>
          </cell>
        </row>
        <row r="231">
          <cell r="B231" t="str">
            <v>RL 3/8''</v>
          </cell>
          <cell r="C231" t="str">
            <v>UN</v>
          </cell>
          <cell r="D231">
            <v>883.63793103448279</v>
          </cell>
          <cell r="E231">
            <v>167.89120689655172</v>
          </cell>
          <cell r="F231">
            <v>1051.5291379310345</v>
          </cell>
          <cell r="G231">
            <v>0.03</v>
          </cell>
        </row>
        <row r="232">
          <cell r="B232" t="str">
            <v>Chazos y/o RL metálicos 3/8"</v>
          </cell>
          <cell r="C232" t="str">
            <v>UN</v>
          </cell>
          <cell r="D232">
            <v>577.51724137931046</v>
          </cell>
          <cell r="E232">
            <v>109.72827586206898</v>
          </cell>
          <cell r="F232">
            <v>687.2455172413795</v>
          </cell>
          <cell r="G232">
            <v>0.1</v>
          </cell>
        </row>
        <row r="233">
          <cell r="B233" t="str">
            <v>Esparrago 3/8'' Galvanizado en Caliente</v>
          </cell>
          <cell r="C233" t="str">
            <v>ML</v>
          </cell>
          <cell r="D233">
            <v>3618.620689655173</v>
          </cell>
          <cell r="E233">
            <v>687.53793103448288</v>
          </cell>
          <cell r="F233">
            <v>4306.1586206896554</v>
          </cell>
          <cell r="G233">
            <v>1</v>
          </cell>
        </row>
        <row r="234">
          <cell r="B234" t="str">
            <v>Tuerca 3/8'' Hexagonal Galvanizada en Caliente</v>
          </cell>
          <cell r="C234" t="str">
            <v>UN</v>
          </cell>
          <cell r="D234">
            <v>144.37931034482762</v>
          </cell>
          <cell r="E234">
            <v>27.432068965517246</v>
          </cell>
          <cell r="F234">
            <v>171.81137931034488</v>
          </cell>
          <cell r="G234">
            <v>0.05</v>
          </cell>
        </row>
        <row r="235">
          <cell r="B235" t="str">
            <v>Arandela 3/8'' Galvanizada en Caliente</v>
          </cell>
          <cell r="C235" t="str">
            <v>UN</v>
          </cell>
          <cell r="D235">
            <v>145.29310344827587</v>
          </cell>
          <cell r="E235">
            <v>27.605689655172416</v>
          </cell>
          <cell r="F235">
            <v>172.8987931034483</v>
          </cell>
          <cell r="G235">
            <v>0.05</v>
          </cell>
        </row>
        <row r="236">
          <cell r="B236" t="str">
            <v>ARANDELA CE30mm EZ   CM558041+TUERCA</v>
          </cell>
          <cell r="C236" t="str">
            <v>Un</v>
          </cell>
          <cell r="D236">
            <v>822.41379310344837</v>
          </cell>
          <cell r="E236">
            <v>156.2586206896552</v>
          </cell>
          <cell r="F236">
            <v>978.6724137931036</v>
          </cell>
          <cell r="G236">
            <v>2.8000000000000001E-2</v>
          </cell>
        </row>
        <row r="237">
          <cell r="B237" t="str">
            <v>CLIP FASLOCK S DC   CM558347</v>
          </cell>
          <cell r="C237" t="str">
            <v>UN</v>
          </cell>
          <cell r="D237">
            <v>2562.3672413793106</v>
          </cell>
          <cell r="E237">
            <v>486.84977586206901</v>
          </cell>
          <cell r="F237">
            <v>3049.2170172413798</v>
          </cell>
          <cell r="G237">
            <v>1.2E-2</v>
          </cell>
        </row>
        <row r="238">
          <cell r="B238" t="str">
            <v>CLIP FASLOCK S GS   CM558340</v>
          </cell>
          <cell r="C238" t="str">
            <v>UN</v>
          </cell>
          <cell r="D238">
            <v>2020.6706896551727</v>
          </cell>
          <cell r="E238">
            <v>383.92743103448282</v>
          </cell>
          <cell r="F238">
            <v>2404.5981206896554</v>
          </cell>
          <cell r="G238">
            <v>1.2E-2</v>
          </cell>
        </row>
        <row r="239">
          <cell r="B239" t="str">
            <v>PERFIL FIJACION RCSN 3m GC  CM013033</v>
          </cell>
          <cell r="C239">
            <v>1.1999994516372681E-2</v>
          </cell>
          <cell r="D239">
            <v>82059.900000000009</v>
          </cell>
          <cell r="E239">
            <v>15591.381000000001</v>
          </cell>
          <cell r="F239">
            <v>97651.281000000017</v>
          </cell>
          <cell r="G239">
            <v>97651.25</v>
          </cell>
        </row>
        <row r="240">
          <cell r="B240" t="str">
            <v>PERFIL FIJACION RCSN 3m GS  CM013030</v>
          </cell>
          <cell r="C240">
            <v>97651.25</v>
          </cell>
          <cell r="D240">
            <v>73998.600000000006</v>
          </cell>
          <cell r="E240">
            <v>14059.734</v>
          </cell>
          <cell r="F240">
            <v>88058.334000000003</v>
          </cell>
          <cell r="G240">
            <v>88058.3125</v>
          </cell>
        </row>
        <row r="241">
          <cell r="B241" t="str">
            <v>ESPACIADOR E12100AG 1/2x100</v>
          </cell>
          <cell r="C241">
            <v>88058.3125</v>
          </cell>
          <cell r="D241">
            <v>11701.976000000001</v>
          </cell>
          <cell r="E241">
            <v>2223.3754400000003</v>
          </cell>
          <cell r="F241">
            <v>13925.35144</v>
          </cell>
          <cell r="G241">
            <v>13925.34375</v>
          </cell>
        </row>
        <row r="242">
          <cell r="B242" t="str">
            <v>ESPACIADOR E38100AG 3/8x100</v>
          </cell>
          <cell r="C242">
            <v>13925.34375</v>
          </cell>
          <cell r="D242">
            <v>6833.5020000000004</v>
          </cell>
          <cell r="E242">
            <v>1298.3653800000002</v>
          </cell>
          <cell r="F242">
            <v>8131.8673800000006</v>
          </cell>
          <cell r="G242">
            <v>8131.8671875</v>
          </cell>
        </row>
        <row r="243">
          <cell r="B243" t="str">
            <v xml:space="preserve">Grapas universales ref 390051 </v>
          </cell>
          <cell r="C243">
            <v>8131.8671875</v>
          </cell>
          <cell r="D243">
            <v>11660</v>
          </cell>
          <cell r="E243">
            <v>2215.4</v>
          </cell>
          <cell r="F243">
            <v>13875.4</v>
          </cell>
          <cell r="G243">
            <v>13875.3984375</v>
          </cell>
        </row>
        <row r="244">
          <cell r="B244" t="str">
            <v>APARATOS Y ACCESORIOS</v>
          </cell>
          <cell r="C244">
            <v>13875.3984375</v>
          </cell>
          <cell r="D244">
            <v>13875.3984375</v>
          </cell>
          <cell r="E244">
            <v>13875.3984375</v>
          </cell>
          <cell r="F244">
            <v>13875.3984375</v>
          </cell>
          <cell r="G244">
            <v>13875.3984375</v>
          </cell>
        </row>
        <row r="245">
          <cell r="B245" t="str">
            <v xml:space="preserve">LV-1451-W SUICHE SENCILLO 15A BLANCO </v>
          </cell>
          <cell r="C245" t="str">
            <v>UN</v>
          </cell>
          <cell r="D245">
            <v>4579.2</v>
          </cell>
          <cell r="E245">
            <v>870.048</v>
          </cell>
          <cell r="F245">
            <v>5449.2479999999996</v>
          </cell>
          <cell r="G245">
            <v>0.25</v>
          </cell>
        </row>
        <row r="246">
          <cell r="B246" t="str">
            <v>LV-1453-W SUICHE SENCILLO CONMUTABLE 15A BLANCO</v>
          </cell>
          <cell r="C246" t="str">
            <v>UN</v>
          </cell>
          <cell r="D246">
            <v>6805.2000000000007</v>
          </cell>
          <cell r="E246">
            <v>1292.9880000000001</v>
          </cell>
          <cell r="F246">
            <v>8098.188000000001</v>
          </cell>
          <cell r="G246">
            <v>0.25</v>
          </cell>
        </row>
        <row r="247">
          <cell r="B247" t="str">
            <v>LV-5224-W SUICHE DOBLE 15A BLANCO</v>
          </cell>
          <cell r="C247" t="str">
            <v>UN</v>
          </cell>
          <cell r="D247">
            <v>14119.2</v>
          </cell>
          <cell r="E247">
            <v>2682.6480000000001</v>
          </cell>
          <cell r="F247">
            <v>16801.848000000002</v>
          </cell>
          <cell r="G247">
            <v>0.3</v>
          </cell>
        </row>
        <row r="248">
          <cell r="B248" t="str">
            <v>INTERRUPTOR TRIPLE (1755-W) CON TAPA</v>
          </cell>
          <cell r="C248" t="str">
            <v>UN</v>
          </cell>
          <cell r="D248">
            <v>27729.600000000002</v>
          </cell>
          <cell r="E248">
            <v>5268.6240000000007</v>
          </cell>
          <cell r="F248">
            <v>32998.224000000002</v>
          </cell>
          <cell r="G248">
            <v>0.3</v>
          </cell>
        </row>
        <row r="249">
          <cell r="B249" t="str">
            <v xml:space="preserve">INTERRUPTOR TRIPLE CONMUTABLE </v>
          </cell>
          <cell r="C249" t="str">
            <v>UN</v>
          </cell>
          <cell r="D249">
            <v>44876.160000000003</v>
          </cell>
          <cell r="E249">
            <v>8526.4704000000002</v>
          </cell>
          <cell r="F249">
            <v>53402.630400000002</v>
          </cell>
          <cell r="G249">
            <v>0.3</v>
          </cell>
        </row>
        <row r="250">
          <cell r="B250" t="str">
            <v>LV-5262-OIG     TOMA DOBLE  T/AIS 15A NARANJA</v>
          </cell>
          <cell r="C250" t="str">
            <v>UN</v>
          </cell>
          <cell r="D250">
            <v>15518.400000000001</v>
          </cell>
          <cell r="E250">
            <v>2948.4960000000001</v>
          </cell>
          <cell r="F250">
            <v>18466.896000000001</v>
          </cell>
          <cell r="G250">
            <v>0.3</v>
          </cell>
        </row>
        <row r="251">
          <cell r="B251" t="str">
            <v>LV-8300-OIG     TOMA DOBLE  T/AIS 20A NARANJA</v>
          </cell>
          <cell r="C251" t="str">
            <v>UN</v>
          </cell>
          <cell r="D251">
            <v>30273.600000000002</v>
          </cell>
          <cell r="E251">
            <v>5751.9840000000004</v>
          </cell>
          <cell r="F251">
            <v>36025.584000000003</v>
          </cell>
          <cell r="G251">
            <v>0.3</v>
          </cell>
        </row>
        <row r="252">
          <cell r="B252" t="str">
            <v>LV-5320-W      TOMA DOBLE 15A BLANCO C/PLACA</v>
          </cell>
          <cell r="C252" t="str">
            <v>UN</v>
          </cell>
          <cell r="D252">
            <v>3498</v>
          </cell>
          <cell r="E252">
            <v>664.62</v>
          </cell>
          <cell r="F252">
            <v>4162.62</v>
          </cell>
          <cell r="G252">
            <v>0.3</v>
          </cell>
        </row>
        <row r="253">
          <cell r="B253" t="str">
            <v xml:space="preserve">CR20-W Toma doble, polo a tierra, 20A,125V. blanco. Nema 5-20R </v>
          </cell>
          <cell r="C253" t="str">
            <v>un</v>
          </cell>
          <cell r="D253">
            <v>7314</v>
          </cell>
          <cell r="E253">
            <v>1389.66</v>
          </cell>
          <cell r="F253">
            <v>8703.66</v>
          </cell>
          <cell r="G253">
            <v>1.3</v>
          </cell>
        </row>
        <row r="254">
          <cell r="B254" t="str">
            <v>LV-GFNT1-W TOMA DOBLE GFCI 15A 125V NEMA 5-15 CON TAPA.</v>
          </cell>
          <cell r="C254" t="str">
            <v>UN</v>
          </cell>
          <cell r="D254">
            <v>43248</v>
          </cell>
          <cell r="E254">
            <v>8217.1200000000008</v>
          </cell>
          <cell r="F254">
            <v>51465.120000000003</v>
          </cell>
          <cell r="G254">
            <v>0.3</v>
          </cell>
        </row>
        <row r="255">
          <cell r="B255" t="str">
            <v>LV-GFNT2-W TOMA DOBLE GFCI 20A 125V NEMA 5-20R CON TAPA.</v>
          </cell>
          <cell r="C255" t="str">
            <v>UN</v>
          </cell>
          <cell r="D255">
            <v>63536.4</v>
          </cell>
          <cell r="E255">
            <v>12071.916000000001</v>
          </cell>
          <cell r="F255">
            <v>75608.316000000006</v>
          </cell>
          <cell r="G255">
            <v>0.3</v>
          </cell>
        </row>
        <row r="256">
          <cell r="B256" t="str">
            <v>LV-80703-IG  PLACA DOBLE NARANJA</v>
          </cell>
          <cell r="C256" t="str">
            <v>UN</v>
          </cell>
          <cell r="D256">
            <v>4770</v>
          </cell>
          <cell r="E256">
            <v>906.3</v>
          </cell>
          <cell r="F256">
            <v>5676.3</v>
          </cell>
          <cell r="G256">
            <v>0.05</v>
          </cell>
        </row>
        <row r="257">
          <cell r="B257" t="str">
            <v>LV-88003-W  TAPA TOMA BLANCA</v>
          </cell>
          <cell r="C257" t="str">
            <v>UN</v>
          </cell>
          <cell r="D257">
            <v>1335.6000000000001</v>
          </cell>
          <cell r="E257">
            <v>253.76400000000004</v>
          </cell>
          <cell r="F257">
            <v>1589.3640000000003</v>
          </cell>
          <cell r="G257">
            <v>0.05</v>
          </cell>
        </row>
        <row r="258">
          <cell r="B258" t="str">
            <v>TAPA PARA INTERRUPTOR LEVITON</v>
          </cell>
          <cell r="C258" t="str">
            <v>UN</v>
          </cell>
          <cell r="D258">
            <v>1335.6000000000001</v>
          </cell>
          <cell r="E258">
            <v>253.76400000000004</v>
          </cell>
          <cell r="F258">
            <v>1589.3640000000003</v>
          </cell>
          <cell r="G258">
            <v>0.05</v>
          </cell>
        </row>
        <row r="259">
          <cell r="B259" t="str">
            <v>TAPA PARA INTERRUPTOR TRIPLE (80401-W)</v>
          </cell>
          <cell r="C259" t="str">
            <v>UN</v>
          </cell>
          <cell r="D259">
            <v>1526.4</v>
          </cell>
          <cell r="E259">
            <v>290.01600000000002</v>
          </cell>
          <cell r="F259">
            <v>1816.4160000000002</v>
          </cell>
          <cell r="G259">
            <v>0.05</v>
          </cell>
        </row>
        <row r="260">
          <cell r="B260" t="str">
            <v>LV-2320 TOMA 20 AMP, 250V, 2 POLOS +TIERRA, 3 HILOS NEMA 6-20R de incrustar</v>
          </cell>
          <cell r="C260" t="str">
            <v>UN</v>
          </cell>
          <cell r="D260">
            <v>31482</v>
          </cell>
          <cell r="E260">
            <v>5981.58</v>
          </cell>
          <cell r="F260">
            <v>37463.58</v>
          </cell>
          <cell r="G260">
            <v>0.3</v>
          </cell>
        </row>
        <row r="261">
          <cell r="B261" t="str">
            <v>LV-2321 Clavija 20 AMP, 250V, 2 POLOS +TIERRA, 3 HILOS NEMA 6-20P de incrustar</v>
          </cell>
          <cell r="C261" t="str">
            <v>un</v>
          </cell>
          <cell r="D261">
            <v>34026</v>
          </cell>
          <cell r="E261">
            <v>6464.9400000000005</v>
          </cell>
          <cell r="F261">
            <v>40490.94</v>
          </cell>
          <cell r="G261">
            <v>0.3</v>
          </cell>
        </row>
        <row r="262">
          <cell r="B262" t="str">
            <v>LV-2620 TOMA 30 AMP, 250V, 2 POLOS +TIERRA, 3 HILOS NEMA 6-30R de incrustar</v>
          </cell>
          <cell r="C262" t="str">
            <v>un</v>
          </cell>
          <cell r="D262">
            <v>36633.599999999999</v>
          </cell>
          <cell r="E262">
            <v>6960.384</v>
          </cell>
          <cell r="F262">
            <v>43593.983999999997</v>
          </cell>
          <cell r="G262">
            <v>0.3</v>
          </cell>
        </row>
        <row r="263">
          <cell r="B263" t="str">
            <v>LV-2621 Clavija 30 AMP, 250V, 2 POLOS +TIERRA, 3 HILOS NEMA 6-30P de incrustar</v>
          </cell>
          <cell r="C263" t="str">
            <v>un</v>
          </cell>
          <cell r="D263">
            <v>35679.599999999999</v>
          </cell>
          <cell r="E263">
            <v>6779.1239999999998</v>
          </cell>
          <cell r="F263">
            <v>42458.724000000002</v>
          </cell>
          <cell r="G263">
            <v>0.3</v>
          </cell>
        </row>
        <row r="264">
          <cell r="B264" t="str">
            <v>LV-2410 TOMA 20 AMP, 125/250V, 3 POLOS +TIERRA, 4 HILOS NEMA 14-20R de incrustar</v>
          </cell>
          <cell r="C264" t="str">
            <v>un</v>
          </cell>
          <cell r="D264">
            <v>31482</v>
          </cell>
          <cell r="E264">
            <v>5981.58</v>
          </cell>
          <cell r="F264">
            <v>37463.58</v>
          </cell>
          <cell r="G264">
            <v>0.4</v>
          </cell>
        </row>
        <row r="265">
          <cell r="B265" t="str">
            <v>LV-2411 Clavija 20 AMP, 125/250V, 3 POLOS +TIERRA, 4 HILOS NEMA 14-20P de incrustar</v>
          </cell>
          <cell r="C265" t="str">
            <v>un</v>
          </cell>
          <cell r="D265">
            <v>30210</v>
          </cell>
          <cell r="E265">
            <v>5739.9</v>
          </cell>
          <cell r="F265">
            <v>35949.9</v>
          </cell>
          <cell r="G265">
            <v>0.4</v>
          </cell>
        </row>
        <row r="266">
          <cell r="B266" t="str">
            <v>LV-2710 TOMA 30 AMP, 125/250V, 3 POLOS +TIERRA, 4 HILOS NEMA 14-30R de incrustar</v>
          </cell>
          <cell r="C266" t="str">
            <v>un</v>
          </cell>
          <cell r="D266">
            <v>31990.800000000003</v>
          </cell>
          <cell r="E266">
            <v>6078.2520000000004</v>
          </cell>
          <cell r="F266">
            <v>38069.052000000003</v>
          </cell>
          <cell r="G266">
            <v>0.5</v>
          </cell>
        </row>
        <row r="267">
          <cell r="B267" t="str">
            <v>LV-2711 Clavija 30 AMP, 125/250V, 3 POLOS +TIERRA, 4 HILOS NEMA 14-30P de incrustar</v>
          </cell>
          <cell r="C267" t="str">
            <v>un</v>
          </cell>
          <cell r="D267">
            <v>33644.400000000001</v>
          </cell>
          <cell r="E267">
            <v>6392.4360000000006</v>
          </cell>
          <cell r="F267">
            <v>40036.836000000003</v>
          </cell>
          <cell r="G267">
            <v>0.5</v>
          </cell>
        </row>
        <row r="268">
          <cell r="B268" t="str">
            <v>LV-4980-GY Tapa termoplástica tipo intemperie para tomas de incrustar locking de 20 y 30 A</v>
          </cell>
          <cell r="C268" t="str">
            <v>un</v>
          </cell>
          <cell r="D268">
            <v>16981.2</v>
          </cell>
          <cell r="E268">
            <v>3226.4280000000003</v>
          </cell>
          <cell r="F268">
            <v>20207.628000000001</v>
          </cell>
          <cell r="G268">
            <v>0.2</v>
          </cell>
        </row>
        <row r="269">
          <cell r="B269" t="str">
            <v>INTERRUPTORES AUITOMÁTICOS, CONTROL INDUSTRIAL</v>
          </cell>
          <cell r="C269">
            <v>0.19999992847442627</v>
          </cell>
          <cell r="D269">
            <v>0.19999992847442627</v>
          </cell>
          <cell r="E269">
            <v>0.19999992847442627</v>
          </cell>
          <cell r="F269">
            <v>0.19999992847442627</v>
          </cell>
          <cell r="G269">
            <v>0.19999992847442627</v>
          </cell>
        </row>
        <row r="270">
          <cell r="B270" t="str">
            <v>BREAKER 3X100A  220 V,  25 KA INDUSTRIAL ABB, SIEMENS, EATON O MERLIN GERIN</v>
          </cell>
          <cell r="C270" t="str">
            <v>UN</v>
          </cell>
          <cell r="D270">
            <v>180496.9827586207</v>
          </cell>
          <cell r="E270">
            <v>34294.426724137935</v>
          </cell>
          <cell r="F270">
            <v>214791.40948275864</v>
          </cell>
          <cell r="G270">
            <v>1.5</v>
          </cell>
        </row>
        <row r="271">
          <cell r="B271" t="str">
            <v>BREAKER 3X125A  220 V, 50 KA INDUSTRIAL ABB, SIEMENS, EATON O MERLIN GERIN</v>
          </cell>
          <cell r="C271" t="str">
            <v>UN</v>
          </cell>
          <cell r="D271">
            <v>387578.03448275867</v>
          </cell>
          <cell r="E271">
            <v>73639.826551724153</v>
          </cell>
          <cell r="F271">
            <v>461217.86103448283</v>
          </cell>
          <cell r="G271">
            <v>2</v>
          </cell>
        </row>
        <row r="272">
          <cell r="B272" t="str">
            <v>BREAKER 3X150A  220 V,  50 KA INDUSTRIAL ABB, SIEMENS, EATON O MERLIN GERIN</v>
          </cell>
          <cell r="C272" t="str">
            <v>UN</v>
          </cell>
          <cell r="D272">
            <v>387578.03448275867</v>
          </cell>
          <cell r="E272">
            <v>73639.826551724153</v>
          </cell>
          <cell r="F272">
            <v>461217.86103448283</v>
          </cell>
          <cell r="G272">
            <v>2</v>
          </cell>
        </row>
        <row r="273">
          <cell r="B273" t="str">
            <v>BREAKER 3X160A  220 V,  50 KA INDUSTRIAL ABB, SIEMENS, EATON O MERLIN GERIN</v>
          </cell>
          <cell r="C273" t="str">
            <v>UN</v>
          </cell>
          <cell r="D273">
            <v>387578.03448275867</v>
          </cell>
          <cell r="E273">
            <v>73639.826551724153</v>
          </cell>
          <cell r="F273">
            <v>461217.86103448283</v>
          </cell>
          <cell r="G273">
            <v>2</v>
          </cell>
        </row>
        <row r="274">
          <cell r="B274" t="str">
            <v>BREAKER 3X175A  220 V,  50 KA INDUSTRIAL ABB, SIEMENS, EATON O MERLIN GERIN</v>
          </cell>
          <cell r="C274" t="str">
            <v>UN</v>
          </cell>
          <cell r="D274">
            <v>387578.03448275867</v>
          </cell>
          <cell r="E274">
            <v>73639.826551724153</v>
          </cell>
          <cell r="F274">
            <v>461217.86103448283</v>
          </cell>
          <cell r="G274">
            <v>2</v>
          </cell>
        </row>
        <row r="275">
          <cell r="B275" t="str">
            <v>BREAKER 3X200A  220 V, 50 KA INDUSTRIAL ABB, SIEMENS, EATON O MERLIN GERIN</v>
          </cell>
          <cell r="C275" t="str">
            <v>UN</v>
          </cell>
          <cell r="D275">
            <v>387578.03448275867</v>
          </cell>
          <cell r="E275">
            <v>73639.826551724153</v>
          </cell>
          <cell r="F275">
            <v>461217.86103448283</v>
          </cell>
          <cell r="G275">
            <v>2</v>
          </cell>
        </row>
        <row r="276">
          <cell r="B276" t="str">
            <v>BREAKER 3X15A 220 V, 25 KA INDUSTRIAL ABB, SIEMENS, EATON O MERLIN GERIN</v>
          </cell>
          <cell r="C276" t="str">
            <v>UN</v>
          </cell>
          <cell r="D276">
            <v>140619.96551724139</v>
          </cell>
          <cell r="E276">
            <v>26717.793448275865</v>
          </cell>
          <cell r="F276">
            <v>167337.75896551725</v>
          </cell>
          <cell r="G276">
            <v>1.2</v>
          </cell>
        </row>
        <row r="277">
          <cell r="B277" t="str">
            <v>BREAKER 3X20A 220 V, 25 KA INDUSTRIAL ABB, SIEMENS, EATON O MERLIN GERIN</v>
          </cell>
          <cell r="C277" t="str">
            <v>UN</v>
          </cell>
          <cell r="D277">
            <v>140619.96551724139</v>
          </cell>
          <cell r="E277">
            <v>26717.793448275865</v>
          </cell>
          <cell r="F277">
            <v>167337.75896551725</v>
          </cell>
          <cell r="G277">
            <v>1.2</v>
          </cell>
        </row>
        <row r="278">
          <cell r="B278" t="str">
            <v>BREAKER 3X225A  220 V, 50 KA INDUSTRIAL ABB, SIEMENS, EATON O MERLIN GERIN</v>
          </cell>
          <cell r="C278" t="str">
            <v>UN</v>
          </cell>
          <cell r="D278">
            <v>387578.03448275867</v>
          </cell>
          <cell r="E278">
            <v>73639.826551724153</v>
          </cell>
          <cell r="F278">
            <v>461217.86103448283</v>
          </cell>
          <cell r="G278">
            <v>2</v>
          </cell>
        </row>
        <row r="279">
          <cell r="B279" t="str">
            <v>BREAKER 3X250A  220 V, 50 KA INDUSTRIAL ABB, SIEMENS, EATON O MERLIN GERIN</v>
          </cell>
          <cell r="C279" t="str">
            <v>UN</v>
          </cell>
          <cell r="D279">
            <v>484822.98275862075</v>
          </cell>
          <cell r="E279">
            <v>92116.366724137944</v>
          </cell>
          <cell r="F279">
            <v>576939.34948275867</v>
          </cell>
          <cell r="G279">
            <v>2.2999999999999998</v>
          </cell>
        </row>
        <row r="280">
          <cell r="B280" t="str">
            <v>BREAKER 3X300A  220 V,  85 KA INDUSTRIAL ABB, SIEMENS, EATON O MERLIN GERIN</v>
          </cell>
          <cell r="C280" t="str">
            <v>UN</v>
          </cell>
          <cell r="D280">
            <v>642232.98275862075</v>
          </cell>
          <cell r="E280">
            <v>122024.26672413794</v>
          </cell>
          <cell r="F280">
            <v>764257.24948275869</v>
          </cell>
          <cell r="G280">
            <v>2.5</v>
          </cell>
        </row>
        <row r="281">
          <cell r="B281" t="str">
            <v>BREAKER 3X30A   220 V, 25 KA INDUSTRIAL ABB, SIEMENS, EATON O MERLIN GERIN</v>
          </cell>
          <cell r="C281" t="str">
            <v>UN</v>
          </cell>
          <cell r="D281">
            <v>140619.96551724139</v>
          </cell>
          <cell r="E281">
            <v>26717.793448275865</v>
          </cell>
          <cell r="F281">
            <v>167337.75896551725</v>
          </cell>
          <cell r="G281">
            <v>1.2</v>
          </cell>
        </row>
        <row r="282">
          <cell r="B282" t="str">
            <v>BREAKER 3X350A  220 V, 85 KA INDUSTRIAL ABB, SIEMENS, EATON O MERLIN GERIN</v>
          </cell>
          <cell r="C282" t="str">
            <v>UN</v>
          </cell>
          <cell r="D282">
            <v>642232.98275862075</v>
          </cell>
          <cell r="E282">
            <v>122024.26672413794</v>
          </cell>
          <cell r="F282">
            <v>764257.24948275869</v>
          </cell>
          <cell r="G282">
            <v>2.5</v>
          </cell>
        </row>
        <row r="283">
          <cell r="B283" t="str">
            <v>BREAKER 3X400A  220 V, 85 KA INDUSTRIAL ABB, SIEMENS, EATON O MERLIN GERIN</v>
          </cell>
          <cell r="C283" t="str">
            <v>UN</v>
          </cell>
          <cell r="D283">
            <v>642232.98275862075</v>
          </cell>
          <cell r="E283">
            <v>122024.26672413794</v>
          </cell>
          <cell r="F283">
            <v>764257.24948275869</v>
          </cell>
          <cell r="G283">
            <v>2.5</v>
          </cell>
        </row>
        <row r="284">
          <cell r="B284" t="str">
            <v>BREAKER 3X40A  220 V, 25 KA INDUSTRIAL ABB, SIEMENS, EATON O MERLIN GERIN</v>
          </cell>
          <cell r="C284" t="str">
            <v>UN</v>
          </cell>
          <cell r="D284">
            <v>140619.96551724139</v>
          </cell>
          <cell r="E284">
            <v>26717.793448275865</v>
          </cell>
          <cell r="F284">
            <v>167337.75896551725</v>
          </cell>
          <cell r="G284">
            <v>1.2</v>
          </cell>
        </row>
        <row r="285">
          <cell r="B285" t="str">
            <v>BREAKER 3X500A  220 V, 85 KA INDUSTRIAL ABB, SIEMENS, EATON O MERLIN GERIN</v>
          </cell>
          <cell r="C285" t="str">
            <v>UN</v>
          </cell>
          <cell r="D285">
            <v>1818960.0000000002</v>
          </cell>
          <cell r="E285">
            <v>345602.4</v>
          </cell>
          <cell r="F285">
            <v>2164562.4000000004</v>
          </cell>
          <cell r="G285">
            <v>3</v>
          </cell>
        </row>
        <row r="286">
          <cell r="B286" t="str">
            <v>BREAKER 3X50A  220 V, 25 KA INDUSTRIAL ABB, SIEMENS, EATON O MERLIN GERIN</v>
          </cell>
          <cell r="C286" t="str">
            <v>UN</v>
          </cell>
          <cell r="D286">
            <v>140619.96551724139</v>
          </cell>
          <cell r="E286">
            <v>26717.793448275865</v>
          </cell>
          <cell r="F286">
            <v>167337.75896551725</v>
          </cell>
          <cell r="G286">
            <v>1.2</v>
          </cell>
        </row>
        <row r="287">
          <cell r="B287" t="str">
            <v>BREAKER 3X60A 220 V,  25 KA INDUSTRIAL ABB, SIEMENS, EATON O MERLIN GERIN</v>
          </cell>
          <cell r="C287" t="str">
            <v>UN</v>
          </cell>
          <cell r="D287">
            <v>140619.96551724139</v>
          </cell>
          <cell r="E287">
            <v>26717.793448275865</v>
          </cell>
          <cell r="F287">
            <v>167337.75896551725</v>
          </cell>
          <cell r="G287">
            <v>1.2</v>
          </cell>
        </row>
        <row r="288">
          <cell r="B288" t="str">
            <v>BREAKER 3X630A  220 V, 85 KA INDUSTRIAL ABB, SIEMENS, EATON O MERLIN GERIN</v>
          </cell>
          <cell r="C288" t="str">
            <v>UN</v>
          </cell>
          <cell r="D288">
            <v>1818960.0000000002</v>
          </cell>
          <cell r="E288">
            <v>345602.4</v>
          </cell>
          <cell r="F288">
            <v>2164562.4000000004</v>
          </cell>
          <cell r="G288">
            <v>3</v>
          </cell>
        </row>
        <row r="289">
          <cell r="B289" t="str">
            <v>BREAKER 3X70A  220 V, 25 KA INDUSTRIAL ABB, SIEMENS, EATON O MERLIN GERIN</v>
          </cell>
          <cell r="C289" t="str">
            <v>UN</v>
          </cell>
          <cell r="D289">
            <v>180496.9827586207</v>
          </cell>
          <cell r="E289">
            <v>34294.426724137935</v>
          </cell>
          <cell r="F289">
            <v>214791.40948275864</v>
          </cell>
          <cell r="G289">
            <v>1.5</v>
          </cell>
        </row>
        <row r="290">
          <cell r="B290" t="str">
            <v>BREAKER 3X80A  220 V, 25 KA INDUSTRIAL ABB, SIEMENS, EATON O MERLIN GERIN</v>
          </cell>
          <cell r="C290" t="str">
            <v>UN</v>
          </cell>
          <cell r="D290">
            <v>180496.9827586207</v>
          </cell>
          <cell r="E290">
            <v>34294.426724137935</v>
          </cell>
          <cell r="F290">
            <v>214791.40948275864</v>
          </cell>
          <cell r="G290">
            <v>1.5</v>
          </cell>
        </row>
        <row r="291">
          <cell r="B291" t="str">
            <v>BREAKER TIPO RIEL(MINIBREAKER) MONOPOLAR 1X0,5 A; 1A; 1,6A;2A;3A;4A;6A; 120V. ICC=20KA</v>
          </cell>
          <cell r="C291" t="str">
            <v>Un</v>
          </cell>
          <cell r="D291">
            <v>24804</v>
          </cell>
          <cell r="E291">
            <v>4712.76</v>
          </cell>
          <cell r="F291">
            <v>29516.760000000002</v>
          </cell>
          <cell r="G291">
            <v>0.15</v>
          </cell>
        </row>
        <row r="292">
          <cell r="B292" t="str">
            <v>BREAKER TIPO RIEL(MINIBREAKER) MONOPOLAR 1X10A; 16A; 20A;25A;32A; 120V.ICC=20KA</v>
          </cell>
          <cell r="C292" t="str">
            <v>Un</v>
          </cell>
          <cell r="D292">
            <v>16536</v>
          </cell>
          <cell r="E292">
            <v>3141.84</v>
          </cell>
          <cell r="F292">
            <v>19677.84</v>
          </cell>
          <cell r="G292">
            <v>0.15</v>
          </cell>
        </row>
        <row r="293">
          <cell r="B293" t="str">
            <v>BREAKER TIPO RIEL(MINIBREAKER) MONOPOLAR 1X40A;  120V.ICC=20KA</v>
          </cell>
          <cell r="C293" t="str">
            <v>Un</v>
          </cell>
          <cell r="D293">
            <v>26330.400000000001</v>
          </cell>
          <cell r="E293">
            <v>5002.7760000000007</v>
          </cell>
          <cell r="F293">
            <v>31333.176000000003</v>
          </cell>
          <cell r="G293">
            <v>0.2</v>
          </cell>
        </row>
        <row r="294">
          <cell r="B294" t="str">
            <v>BREAKER TIPO RIEL(MINIBREAKER) MONOPOLAR 1X50A;  120V.ICC=20KA</v>
          </cell>
          <cell r="C294" t="str">
            <v>Un</v>
          </cell>
          <cell r="D294">
            <v>29701.200000000001</v>
          </cell>
          <cell r="E294">
            <v>5643.2280000000001</v>
          </cell>
          <cell r="F294">
            <v>35344.428</v>
          </cell>
          <cell r="G294">
            <v>0.2</v>
          </cell>
        </row>
        <row r="295">
          <cell r="B295" t="str">
            <v>BREAKER TIPO RIEL(MINIBREAKER) MONOPOLAR 1X63A;  120V.ICC=20KA</v>
          </cell>
          <cell r="C295" t="str">
            <v>Un</v>
          </cell>
          <cell r="D295">
            <v>32944.800000000003</v>
          </cell>
          <cell r="E295">
            <v>6259.5120000000006</v>
          </cell>
          <cell r="F295">
            <v>39204.312000000005</v>
          </cell>
          <cell r="G295">
            <v>0.2</v>
          </cell>
        </row>
        <row r="296">
          <cell r="B296" t="str">
            <v>BREAKER TIPO RIEL(MINIBREAKER) BIPOLAR 2X0,5 A; 1A; 1,6A;2A;3A;4A;6A; 220V. ICC=20KA</v>
          </cell>
          <cell r="C296" t="str">
            <v>Un</v>
          </cell>
          <cell r="D296">
            <v>81344.400000000009</v>
          </cell>
          <cell r="E296">
            <v>15455.436000000002</v>
          </cell>
          <cell r="F296">
            <v>96799.83600000001</v>
          </cell>
          <cell r="G296">
            <v>0.3</v>
          </cell>
        </row>
        <row r="297">
          <cell r="B297" t="str">
            <v>BREAKER TIPO RIEL(MINIBREAKER) BIPOLAR 2X10A; 16A; 20A;25A;32A; 220V.ICC=20KA</v>
          </cell>
          <cell r="C297" t="str">
            <v>Un</v>
          </cell>
          <cell r="D297">
            <v>38732.400000000001</v>
          </cell>
          <cell r="E297">
            <v>7359.1559999999999</v>
          </cell>
          <cell r="F297">
            <v>46091.556000000004</v>
          </cell>
          <cell r="G297">
            <v>0.3</v>
          </cell>
        </row>
        <row r="298">
          <cell r="B298" t="str">
            <v>BREAKER TIPO RIEL(MINIBREAKER) BIPOLAR 2X40A;  220V.ICC=20KA</v>
          </cell>
          <cell r="C298" t="str">
            <v>Un</v>
          </cell>
          <cell r="D298">
            <v>61628.4</v>
          </cell>
          <cell r="E298">
            <v>11709.396000000001</v>
          </cell>
          <cell r="F298">
            <v>73337.796000000002</v>
          </cell>
          <cell r="G298">
            <v>0.3</v>
          </cell>
        </row>
        <row r="299">
          <cell r="B299" t="str">
            <v>BREAKER TIPO RIEL(MINIBREAKER) BIPOLAR 2X50A;  220V.ICC=20KA</v>
          </cell>
          <cell r="C299" t="str">
            <v>Un</v>
          </cell>
          <cell r="D299">
            <v>69896.400000000009</v>
          </cell>
          <cell r="E299">
            <v>13280.316000000003</v>
          </cell>
          <cell r="F299">
            <v>83176.716000000015</v>
          </cell>
          <cell r="G299">
            <v>0.3</v>
          </cell>
        </row>
        <row r="300">
          <cell r="B300" t="str">
            <v>BREAKER TIPO RIEL(MINIBREAKER) BIPOLAR 2X63A;  220V.ICC=20KA</v>
          </cell>
          <cell r="C300" t="str">
            <v>Un</v>
          </cell>
          <cell r="D300">
            <v>77464.800000000003</v>
          </cell>
          <cell r="E300">
            <v>14718.312</v>
          </cell>
          <cell r="F300">
            <v>92183.112000000008</v>
          </cell>
          <cell r="G300">
            <v>0.3</v>
          </cell>
        </row>
        <row r="301">
          <cell r="B301" t="str">
            <v>BREAKER TIPO RIEL(MINIBREAKER) TRIPOLAR 3X1A; 2A;3A;4A; 220V. ICC=20KA</v>
          </cell>
          <cell r="C301" t="str">
            <v>Un</v>
          </cell>
          <cell r="D301">
            <v>97117.200000000012</v>
          </cell>
          <cell r="E301">
            <v>18452.268000000004</v>
          </cell>
          <cell r="F301">
            <v>115569.46800000002</v>
          </cell>
          <cell r="G301">
            <v>0.4</v>
          </cell>
        </row>
        <row r="302">
          <cell r="B302" t="str">
            <v>BREAKER TIPO RIEL(MINIBREAKER) TRIPOLAR 3X6A; 10A;16A;20A; 25A; 32A.220V. ICC=20KA</v>
          </cell>
          <cell r="C302" t="str">
            <v>Un</v>
          </cell>
          <cell r="D302">
            <v>72313.2</v>
          </cell>
          <cell r="E302">
            <v>13739.508</v>
          </cell>
          <cell r="F302">
            <v>86052.707999999999</v>
          </cell>
          <cell r="G302">
            <v>0.4</v>
          </cell>
        </row>
        <row r="303">
          <cell r="B303" t="str">
            <v>BREAKER TIPO RIEL(MINIBREAKER) TRIPOLAR 3X40A;  220V.ICC=20KA</v>
          </cell>
          <cell r="C303" t="str">
            <v>Un</v>
          </cell>
          <cell r="D303">
            <v>115879.20000000001</v>
          </cell>
          <cell r="E303">
            <v>22017.048000000003</v>
          </cell>
          <cell r="F303">
            <v>137896.24800000002</v>
          </cell>
          <cell r="G303">
            <v>0.4</v>
          </cell>
        </row>
        <row r="304">
          <cell r="B304" t="str">
            <v>BREAKER TIPO RIEL(MINIBREAKER) TRIPOLAR 3X50A;  220V.ICC=20KA</v>
          </cell>
          <cell r="C304" t="str">
            <v>Un</v>
          </cell>
          <cell r="D304">
            <v>131016</v>
          </cell>
          <cell r="E304">
            <v>24893.040000000001</v>
          </cell>
          <cell r="F304">
            <v>155909.04</v>
          </cell>
          <cell r="G304">
            <v>0.4</v>
          </cell>
        </row>
        <row r="305">
          <cell r="B305" t="str">
            <v>BREAKER TIPO RIEL(MINIBREAKER) TRIPOLAR 3X63A;  220V.ICC=20KA</v>
          </cell>
          <cell r="C305" t="str">
            <v>Un</v>
          </cell>
          <cell r="D305">
            <v>146280</v>
          </cell>
          <cell r="E305">
            <v>27793.200000000001</v>
          </cell>
          <cell r="F305">
            <v>174073.2</v>
          </cell>
          <cell r="G305">
            <v>0.4</v>
          </cell>
        </row>
        <row r="306">
          <cell r="B306" t="str">
            <v>BREAKER TIPO RIEL(MINIBREAKER) TRIPOLAR 3X80A;  220V.ICC=20KA</v>
          </cell>
          <cell r="C306" t="str">
            <v>Un</v>
          </cell>
          <cell r="D306">
            <v>647448</v>
          </cell>
          <cell r="E306">
            <v>123015.12</v>
          </cell>
          <cell r="F306">
            <v>770463.12</v>
          </cell>
          <cell r="G306">
            <v>0.5</v>
          </cell>
        </row>
        <row r="307">
          <cell r="B307" t="str">
            <v>BREAKER TIPO RIEL(MINIBREAKER) TRIPOLAR 3X100A;  220V.ICC=20KA</v>
          </cell>
          <cell r="C307" t="str">
            <v>Un</v>
          </cell>
          <cell r="D307">
            <v>647448</v>
          </cell>
          <cell r="E307">
            <v>123015.12</v>
          </cell>
          <cell r="F307">
            <v>770463.12</v>
          </cell>
          <cell r="G307">
            <v>1</v>
          </cell>
        </row>
        <row r="308">
          <cell r="B308" t="str">
            <v>BREAKER TIPO RIEL(MINIBREAKER) TRIPOLAR 3X125A;  220V.ICC=20KA</v>
          </cell>
          <cell r="C308" t="str">
            <v>Un</v>
          </cell>
          <cell r="D308">
            <v>696420</v>
          </cell>
          <cell r="E308">
            <v>132319.79999999999</v>
          </cell>
          <cell r="F308">
            <v>828739.8</v>
          </cell>
          <cell r="G308">
            <v>1</v>
          </cell>
        </row>
        <row r="309">
          <cell r="B309" t="str">
            <v>BREAKER TIPO RIEL(MINIBREAKER) TETRAPOLAR 4X1A; 2A;3A;4A; 220V. ICC=20KA</v>
          </cell>
          <cell r="C309" t="str">
            <v>Un</v>
          </cell>
          <cell r="D309">
            <v>160208.4</v>
          </cell>
          <cell r="E309">
            <v>30439.595999999998</v>
          </cell>
          <cell r="F309">
            <v>190647.99599999998</v>
          </cell>
          <cell r="G309">
            <v>0.5</v>
          </cell>
        </row>
        <row r="310">
          <cell r="B310" t="str">
            <v>BREAKER TIPO RIEL(MINIBREAKER) TETRAPOLAR 4X6A; 10A;16A;20A; 25A; 32A.220V. ICC=20KA</v>
          </cell>
          <cell r="C310" t="str">
            <v>Un</v>
          </cell>
          <cell r="D310">
            <v>110664</v>
          </cell>
          <cell r="E310">
            <v>21026.16</v>
          </cell>
          <cell r="F310">
            <v>131690.16</v>
          </cell>
          <cell r="G310">
            <v>0.5</v>
          </cell>
        </row>
        <row r="311">
          <cell r="B311" t="str">
            <v>BREAKER TIPO RIEL(MINIBREAKER) TETRAPOLAR 4X40A;  220V.ICC=20KA</v>
          </cell>
          <cell r="C311" t="str">
            <v>Un</v>
          </cell>
          <cell r="D311">
            <v>160208.4</v>
          </cell>
          <cell r="E311">
            <v>30439.595999999998</v>
          </cell>
          <cell r="F311">
            <v>190647.99599999998</v>
          </cell>
          <cell r="G311">
            <v>0.5</v>
          </cell>
        </row>
        <row r="312">
          <cell r="B312" t="str">
            <v>BREAKER TIPO RIEL(MINIBREAKER) TETRAPOLAR 4X50A;  220V.ICC=20KA</v>
          </cell>
          <cell r="C312" t="str">
            <v>Un</v>
          </cell>
          <cell r="D312">
            <v>160208.4</v>
          </cell>
          <cell r="E312">
            <v>30439.595999999998</v>
          </cell>
          <cell r="F312">
            <v>190647.99599999998</v>
          </cell>
          <cell r="G312">
            <v>0.5</v>
          </cell>
        </row>
        <row r="313">
          <cell r="B313" t="str">
            <v>BREAKER TIPO RIEL(MINIBREAKER) TETRAPOLAR 4X63A;  220V.ICC=20KA</v>
          </cell>
          <cell r="C313" t="str">
            <v>Un</v>
          </cell>
          <cell r="D313">
            <v>160208.4</v>
          </cell>
          <cell r="E313">
            <v>30439.595999999998</v>
          </cell>
          <cell r="F313">
            <v>190647.99599999998</v>
          </cell>
          <cell r="G313">
            <v>0.5</v>
          </cell>
        </row>
        <row r="314">
          <cell r="B314" t="str">
            <v>BREAKER - SOR RELE DE APERTURA PARA USO CON INTERRUPTOR T4,T5,T6. 220-240Vac/220-250Vdc</v>
          </cell>
          <cell r="C314" t="str">
            <v>Un</v>
          </cell>
          <cell r="D314">
            <v>144690</v>
          </cell>
          <cell r="E314">
            <v>27491.1</v>
          </cell>
          <cell r="F314">
            <v>172181.1</v>
          </cell>
          <cell r="G314">
            <v>0.5</v>
          </cell>
        </row>
        <row r="315">
          <cell r="B315" t="str">
            <v>BREAKER- RELÈ MONITOR TRIFÀSICO CON RETARDO DE DISPARO. POR SECUENCIA DE FASE, PÈRDIDA DE FASE, SUB Y SOBRETENSIÓN (UMBRAL AJUSTABLE). TENSIÒN DE MEDIDA Y ALIMENTACIÓN DE CONTROL 3X160-300VAC. Nª DE CONTACTOS 2 C/O.</v>
          </cell>
          <cell r="C315" t="str">
            <v>Un</v>
          </cell>
          <cell r="D315">
            <v>513718.4</v>
          </cell>
          <cell r="E315">
            <v>97606.495999999999</v>
          </cell>
          <cell r="F315">
            <v>611324.89600000007</v>
          </cell>
          <cell r="G315">
            <v>0.5</v>
          </cell>
        </row>
        <row r="316">
          <cell r="B316" t="str">
            <v>Platinas de cobre 800 A para fijación de cable   al breaker totalizador.</v>
          </cell>
          <cell r="C316">
            <v>0.5</v>
          </cell>
          <cell r="D316">
            <v>530000</v>
          </cell>
          <cell r="E316">
            <v>100700</v>
          </cell>
          <cell r="F316">
            <v>630700</v>
          </cell>
          <cell r="G316">
            <v>630700</v>
          </cell>
        </row>
        <row r="317">
          <cell r="B317" t="str">
            <v>BREAKER-BARRAS DE COBRE 3X1000 A.CONEXION DE CABLES AL BREAKER.</v>
          </cell>
          <cell r="C317" t="str">
            <v>Un</v>
          </cell>
          <cell r="D317">
            <v>212000</v>
          </cell>
          <cell r="E317">
            <v>40280</v>
          </cell>
          <cell r="F317">
            <v>252280</v>
          </cell>
          <cell r="G317">
            <v>1</v>
          </cell>
        </row>
        <row r="318">
          <cell r="B318" t="str">
            <v>BREAKER-BARRAS DE COBRE 3X800 A.CONEXION DE CABLES AL BREAKER.</v>
          </cell>
          <cell r="C318" t="str">
            <v>Un</v>
          </cell>
          <cell r="D318">
            <v>159000</v>
          </cell>
          <cell r="E318">
            <v>30210</v>
          </cell>
          <cell r="F318">
            <v>189210</v>
          </cell>
          <cell r="G318">
            <v>1</v>
          </cell>
        </row>
        <row r="319">
          <cell r="B319" t="str">
            <v>BREAKER-BARRAS DE COBRE 3X500 A.CONEXION DE CABLES AL BREAKER.</v>
          </cell>
          <cell r="C319" t="str">
            <v>Un</v>
          </cell>
          <cell r="D319">
            <v>127200</v>
          </cell>
          <cell r="E319">
            <v>24168</v>
          </cell>
          <cell r="F319">
            <v>151368</v>
          </cell>
          <cell r="G319">
            <v>1</v>
          </cell>
        </row>
        <row r="320">
          <cell r="B320" t="str">
            <v>BREAKER-BARRAS DE COBRE 3X300 A.CONEXION DE CABLES AL BREAKER.</v>
          </cell>
          <cell r="C320" t="str">
            <v>Un</v>
          </cell>
          <cell r="D320">
            <v>106000</v>
          </cell>
          <cell r="E320">
            <v>20140</v>
          </cell>
          <cell r="F320">
            <v>126140</v>
          </cell>
          <cell r="G320">
            <v>1</v>
          </cell>
        </row>
        <row r="321">
          <cell r="B321" t="str">
            <v>BREAKER ELEMENTOS DE FIJACIÒN. TORNILLOS Y DEMÀS.</v>
          </cell>
          <cell r="C321" t="str">
            <v>Un</v>
          </cell>
          <cell r="D321">
            <v>15900</v>
          </cell>
          <cell r="E321">
            <v>3021</v>
          </cell>
          <cell r="F321">
            <v>18921</v>
          </cell>
          <cell r="G321">
            <v>18921</v>
          </cell>
        </row>
        <row r="322">
          <cell r="B322" t="str">
            <v>BREAKER TOTALIZADOR  INDUSTRIAL 3X800A  220 V. AJUSTABLE TÈRMICA Y MAGNÈTICAMENTE (560-800A),  Icu=70 KA. Ics=100%Icu.MARCA ABB (REFERENCIA T6N  800 TMA 800-8000 3P FF), SIEMENS, EATON O MERLIN GERIN.</v>
          </cell>
          <cell r="C322" t="str">
            <v>Un</v>
          </cell>
          <cell r="D322">
            <v>3720600</v>
          </cell>
          <cell r="E322">
            <v>706914</v>
          </cell>
          <cell r="F322">
            <v>4427514</v>
          </cell>
          <cell r="G322">
            <v>5</v>
          </cell>
        </row>
        <row r="323">
          <cell r="B323" t="str">
            <v>BREAKER TOTALIZADOR  INDUSTRIAL 3X800A  220 V. AJUSTABLE TÈRMICA Y MAGNÈTICAMENTE (560-800A),  Icu=85KA. Ics=100%Icu.MARCA ABB (REFERENCIA T6S  800 TMA 800-8000 3P FF), SIEMENS, EATON O MERLIN GERIN.</v>
          </cell>
          <cell r="C323" t="str">
            <v>Un</v>
          </cell>
          <cell r="D323">
            <v>4754100</v>
          </cell>
          <cell r="E323">
            <v>903279</v>
          </cell>
          <cell r="F323">
            <v>5657379</v>
          </cell>
          <cell r="G323">
            <v>6</v>
          </cell>
        </row>
        <row r="324">
          <cell r="B324" t="str">
            <v>BREAKER TOTALIZADOR  INDUSTRIAL 3X800A  220 V. AJUSTABLE TÈRMICA Y MAGNÈTICAMENTE (560-800A),  Icu=100KA. Ics=100%Icu.MARCA ABB (REFERENCIA T6H  800 TMA 800-8000 3P FF), SIEMENS, EATON O MERLIN GERIN.</v>
          </cell>
          <cell r="C324" t="str">
            <v>Un</v>
          </cell>
          <cell r="D324">
            <v>5029700</v>
          </cell>
          <cell r="E324">
            <v>955643</v>
          </cell>
          <cell r="F324">
            <v>5985343</v>
          </cell>
          <cell r="G324">
            <v>6</v>
          </cell>
        </row>
        <row r="325">
          <cell r="B325" t="str">
            <v>BREAKER TOTALIZADOR  INDUSTRIAL 3X630A  220 V. AJUSTABLE TÈRMICA Y MAGNÈTICAMENTE (441-630A),  Icu=70 KA. Ics=100%Icu.MARCA ABB (REFERENCIA T6N  630 TMA 630-6300 3P FF), SIEMENS, EATON O MERLIN GERIN.</v>
          </cell>
          <cell r="C325" t="str">
            <v>Un</v>
          </cell>
          <cell r="D325">
            <v>2886910</v>
          </cell>
          <cell r="E325">
            <v>548512.9</v>
          </cell>
          <cell r="F325">
            <v>3435422.9</v>
          </cell>
          <cell r="G325">
            <v>5</v>
          </cell>
        </row>
        <row r="326">
          <cell r="B326" t="str">
            <v>BREAKER TOTALIZADOR  INDUSTRIAL 3X630A  220 V. AJUSTABLE TÈRMICA Y MAGNÈTICAMENTE (441-630A),  Icu=85KA. Ics=100%Icu.MARCA ABB (REFERENCIA T6S  630 TMA 630-6300 3P FF), SIEMENS, EATON O MERLIN GERIN.</v>
          </cell>
          <cell r="C326" t="str">
            <v>Un</v>
          </cell>
          <cell r="D326">
            <v>3603470</v>
          </cell>
          <cell r="E326">
            <v>684659.3</v>
          </cell>
          <cell r="F326">
            <v>4288129.3</v>
          </cell>
          <cell r="G326">
            <v>5</v>
          </cell>
        </row>
        <row r="327">
          <cell r="B327" t="str">
            <v>BREAKER TOTALIZADOR  INDUSTRIAL 3X630A  220 V. AJUSTABLE TÈRMICA Y MAGNÈTICAMENTE (441-630A),  Icu=100KA. Ics=100%Icu.MARCA ABB (REFERENCIA T6H  630 TMA 630-6300 3P FF), SIEMENS, EATON O MERLIN GERIN.</v>
          </cell>
          <cell r="C327" t="str">
            <v>Un</v>
          </cell>
          <cell r="D327">
            <v>3603470</v>
          </cell>
          <cell r="E327">
            <v>684659.3</v>
          </cell>
          <cell r="F327">
            <v>4288129.3</v>
          </cell>
          <cell r="G327">
            <v>5</v>
          </cell>
        </row>
        <row r="328">
          <cell r="B328" t="str">
            <v>BREAKER TOTALIZADOR  INDUSTRIAL 3X500A  220 V. AJUSTABLE TÈRMICA Y MAGNÈTICAMENTE (350-500A),  Icu=70 KA. Ics=100%Icu.MARCA ABB (REFERENCIA T5N  630 TMA 500-5000 3P FF), SIEMENS, EATON O MERLIN GERIN.</v>
          </cell>
          <cell r="C328" t="str">
            <v>Un</v>
          </cell>
          <cell r="D328">
            <v>2218580</v>
          </cell>
          <cell r="E328">
            <v>421530.2</v>
          </cell>
          <cell r="F328">
            <v>2640110.2000000002</v>
          </cell>
          <cell r="G328">
            <v>5</v>
          </cell>
        </row>
        <row r="329">
          <cell r="B329" t="str">
            <v>BREAKER TOTALIZADOR  INDUSTRIAL 3X500A  220 V. AJUSTABLE TÈRMICA Y MAGNÈTICAMENTE (350-500A),  Icu=85KA. Ics=100%Icu.MARCA ABB (REFERENCIA T5S  630 TMA 500-5000 3P FF), SIEMENS, EATON O MERLIN GERIN.</v>
          </cell>
          <cell r="C329" t="str">
            <v>Un</v>
          </cell>
          <cell r="D329">
            <v>2514850</v>
          </cell>
          <cell r="E329">
            <v>477821.5</v>
          </cell>
          <cell r="F329">
            <v>2992671.5</v>
          </cell>
          <cell r="G329">
            <v>5</v>
          </cell>
        </row>
        <row r="330">
          <cell r="B330" t="str">
            <v>BREAKER TOTALIZADOR  INDUSTRIAL 3X500A  220 V. AJUSTABLE TÈRMICA Y MAGNÈTICAMENTE (350-500A),  Icu=100KA. Ics=100%Icu.MARCA ABB (REFERENCIA T5H  630 TMA 500-50003P FF), SIEMENS, EATON O MERLIN GERIN.</v>
          </cell>
          <cell r="C330" t="str">
            <v>Un</v>
          </cell>
          <cell r="D330">
            <v>2645760</v>
          </cell>
          <cell r="E330">
            <v>502694.40000000002</v>
          </cell>
          <cell r="F330">
            <v>3148454.4</v>
          </cell>
          <cell r="G330">
            <v>5</v>
          </cell>
        </row>
        <row r="331">
          <cell r="B331" t="str">
            <v>BREAKER TOTALIZADOR  INDUSTRIAL 3X400A  220 V. AJUSTABLE TÈRMICA Y MAGNÈTICAMENTE (280-400A),  Icu=70 KA. Ics=100%Icu.MARCA ABB (REFERENCIA T5N  400 TMA 400-4000 3P FF), SIEMENS, EATON O MERLIN GERIN.</v>
          </cell>
          <cell r="C331" t="str">
            <v>Un</v>
          </cell>
          <cell r="D331">
            <v>916370</v>
          </cell>
          <cell r="E331">
            <v>174110.3</v>
          </cell>
          <cell r="F331">
            <v>1090480.3</v>
          </cell>
          <cell r="G331">
            <v>5</v>
          </cell>
        </row>
        <row r="332">
          <cell r="B332" t="str">
            <v>BREAKER TOTALIZADOR  INDUSTRIAL 3X400A  220 V. AJUSTABLE TÈRMICA Y MAGNÈTICAMENTE (280-400A),  Icu=85KA. Ics=100%Icu.MARCA ABB (REFERENCIA T5S  400 TMA 400-4000 3P FF), SIEMENS, EATON O MERLIN GERIN.</v>
          </cell>
          <cell r="C332" t="str">
            <v>Un</v>
          </cell>
          <cell r="D332">
            <v>1488240</v>
          </cell>
          <cell r="E332">
            <v>282765.59999999998</v>
          </cell>
          <cell r="F332">
            <v>1771005.6</v>
          </cell>
          <cell r="G332">
            <v>5</v>
          </cell>
        </row>
        <row r="333">
          <cell r="B333" t="str">
            <v>BREAKER TOTALIZADOR  INDUSTRIAL 3X400A  220 V. AJUSTABLE TÈRMICA Y MAGNÈTICAMENTE (280-400A),  Icu=100KA. Ics=100%Icu.MARCA ABB (REFERENCIA T5H  400 TMA 400-40003P FF), SIEMENS, EATON O MERLIN GERIN.</v>
          </cell>
          <cell r="C333" t="str">
            <v>Un</v>
          </cell>
          <cell r="D333">
            <v>1626040</v>
          </cell>
          <cell r="E333">
            <v>308947.59999999998</v>
          </cell>
          <cell r="F333">
            <v>1934987.6</v>
          </cell>
          <cell r="G333">
            <v>5</v>
          </cell>
        </row>
        <row r="334">
          <cell r="B334" t="str">
            <v>BREAKER TOTALIZADOR  INDUSTRIAL 3X320A  220 V. AJUSTABLE TÈRMICA Y MAGNÈTICAMENTE (224-320A),  Icu=100KA. Ics=100%Icu.MARCA ABB (REFERENCIA T5H  320 TMA 320-3200 3P FF), SIEMENS, EATON O MERLIN GERIN.</v>
          </cell>
          <cell r="C334" t="str">
            <v>Un</v>
          </cell>
          <cell r="D334">
            <v>1626040</v>
          </cell>
          <cell r="E334">
            <v>308947.59999999998</v>
          </cell>
          <cell r="F334">
            <v>1934987.6</v>
          </cell>
          <cell r="G334">
            <v>4</v>
          </cell>
        </row>
        <row r="335">
          <cell r="B335" t="str">
            <v>BREAKER TOTALIZADOR  INDUSTRIAL 3X250A  220 V. AJUSTABLE TÈRMICA Y MAGNÈTICAMENTE (175-250A),  Icu=100KA. Ics=100%Icu.MARCA ABB (REFERENCIA XT4H 250 TMA 250-2500 3P FF), SIEMENS, EATON O MERLIN GERIN.</v>
          </cell>
          <cell r="C335" t="str">
            <v>Un</v>
          </cell>
          <cell r="D335">
            <v>1467570</v>
          </cell>
          <cell r="E335">
            <v>278838.3</v>
          </cell>
          <cell r="F335">
            <v>1746408.3</v>
          </cell>
          <cell r="G335">
            <v>4</v>
          </cell>
        </row>
        <row r="336">
          <cell r="B336" t="str">
            <v>BREAKER TOTALIZADOR  INDUSTRIAL 3X200A  220 V. AJUSTABLE TÈRMICA Y MAGNÈTICAMENTE (140-200A),  Icu=100KA. Ics=100%Icu.MARCA ABB (REFERENCIA XT4H 250 TMA 200-2000 3P FF), SIEMENS, EATON O MERLIN GERIN.</v>
          </cell>
          <cell r="C336" t="str">
            <v>Un</v>
          </cell>
          <cell r="D336">
            <v>1309100</v>
          </cell>
          <cell r="E336">
            <v>248729</v>
          </cell>
          <cell r="F336">
            <v>1557829</v>
          </cell>
          <cell r="G336">
            <v>4</v>
          </cell>
        </row>
        <row r="337">
          <cell r="B337" t="str">
            <v>BREAKER TOTALIZADOR  INDUSTRIAL 3X160A  220 V. AJUSTABLE TÈRMICA Y MAGNÈTICAMENTE (112-160A),  Icu=100KA. Ics=100%Icu.MARCA ABB (REFERENCIA XT2H 160 TMA 160-1600 3P FF), SIEMENS, EATON O MERLIN GERIN.</v>
          </cell>
          <cell r="C337" t="str">
            <v>Un</v>
          </cell>
          <cell r="D337">
            <v>813020</v>
          </cell>
          <cell r="E337">
            <v>154473.79999999999</v>
          </cell>
          <cell r="F337">
            <v>967493.8</v>
          </cell>
          <cell r="G337">
            <v>4</v>
          </cell>
        </row>
        <row r="338">
          <cell r="B338" t="str">
            <v>BREAKER TOTALIZADOR  INDUSTRIAL 3X125A  220 V. AJUSTABLE TÈRMICA Y MAGNÈTICAMENTE (87,5-125A),  Icu=100KA. Ics=100%Icu.MARCA ABB (REFERENCIA XT2H 160 TMA 125-1250 3P FF), SIEMENS, EATON O MERLIN GERIN.</v>
          </cell>
          <cell r="C338" t="str">
            <v>Un</v>
          </cell>
          <cell r="D338">
            <v>778570</v>
          </cell>
          <cell r="E338">
            <v>147928.29999999999</v>
          </cell>
          <cell r="F338">
            <v>926498.3</v>
          </cell>
          <cell r="G338">
            <v>2</v>
          </cell>
        </row>
        <row r="339">
          <cell r="B339" t="str">
            <v>BREAKER TOTALIZADOR  INDUSTRIAL 3X100A  220 V. AJUSTABLE TÈRMICA Y MAGNÈTICAMENTE (70-100A),  Icu=100KA. Ics=100%Icu.MARCA ABB (REFERENCIA XT2H 160 TMA 100-1000 3P FF), SIEMENS, EATON O MERLIN GERIN.</v>
          </cell>
          <cell r="C339" t="str">
            <v>Un</v>
          </cell>
          <cell r="D339">
            <v>661440</v>
          </cell>
          <cell r="E339">
            <v>125673.60000000001</v>
          </cell>
          <cell r="F339">
            <v>787113.6</v>
          </cell>
          <cell r="G339">
            <v>2</v>
          </cell>
        </row>
        <row r="340">
          <cell r="B340" t="str">
            <v>BREAKER 3X15A  220 V,  25 KA INDUSTRIAL ABB(A1B 125 TMF 15-300 3P FF), SIEMENS, EATON O MERLIN GERIN</v>
          </cell>
          <cell r="C340" t="str">
            <v>Un</v>
          </cell>
          <cell r="D340">
            <v>127200</v>
          </cell>
          <cell r="E340">
            <v>24168</v>
          </cell>
          <cell r="F340">
            <v>151368</v>
          </cell>
          <cell r="G340">
            <v>1</v>
          </cell>
        </row>
        <row r="341">
          <cell r="B341" t="str">
            <v>BREAKER 3X15A  220 V,  100 KA INDUSTRIAL ABB(A1N 125 TMF 15-300 3P FF), SIEMENS, EATON O MERLIN GERIN</v>
          </cell>
          <cell r="C341" t="str">
            <v>Un</v>
          </cell>
          <cell r="D341">
            <v>197160</v>
          </cell>
          <cell r="E341">
            <v>37460.400000000001</v>
          </cell>
          <cell r="F341">
            <v>234620.4</v>
          </cell>
          <cell r="G341">
            <v>1</v>
          </cell>
        </row>
        <row r="342">
          <cell r="B342" t="str">
            <v>BREAKER 3X20A  220 V,  25 KA INDUSTRIAL ABB(A1B 125 TMF 20-300 3P FF), SIEMENS, EATON O MERLIN GERIN</v>
          </cell>
          <cell r="C342" t="str">
            <v>Un</v>
          </cell>
          <cell r="D342">
            <v>127200</v>
          </cell>
          <cell r="E342">
            <v>24168</v>
          </cell>
          <cell r="F342">
            <v>151368</v>
          </cell>
          <cell r="G342">
            <v>1</v>
          </cell>
        </row>
        <row r="343">
          <cell r="B343" t="str">
            <v>BREAKER 3X20A  220 V,  100 KA INDUSTRIAL ABB(A1N 125 TMF 20-300 3P FF), SIEMENS, EATON O MERLIN GERIN</v>
          </cell>
          <cell r="C343" t="str">
            <v>Un</v>
          </cell>
          <cell r="D343">
            <v>197160</v>
          </cell>
          <cell r="E343">
            <v>37460.400000000001</v>
          </cell>
          <cell r="F343">
            <v>234620.4</v>
          </cell>
          <cell r="G343">
            <v>1</v>
          </cell>
        </row>
        <row r="344">
          <cell r="B344" t="str">
            <v>BREAKER 3X30A  220 V,  25 KA INDUSTRIAL ABB(A1B 125 TMF 30-300 3P FF), SIEMENS, EATON O MERLIN GERIN</v>
          </cell>
          <cell r="C344" t="str">
            <v>Un</v>
          </cell>
          <cell r="D344">
            <v>136740</v>
          </cell>
          <cell r="E344">
            <v>25980.6</v>
          </cell>
          <cell r="F344">
            <v>162720.6</v>
          </cell>
          <cell r="G344">
            <v>1</v>
          </cell>
        </row>
        <row r="345">
          <cell r="B345" t="str">
            <v>BREAKER 3X30A  220 V,  100 KA INDUSTRIAL ABB(A1N 125 TMF 30-300 3P FF), SIEMENS, EATON O MERLIN GERIN</v>
          </cell>
          <cell r="C345">
            <v>1</v>
          </cell>
          <cell r="D345">
            <v>216240</v>
          </cell>
          <cell r="E345">
            <v>41085.599999999999</v>
          </cell>
          <cell r="F345">
            <v>257325.6</v>
          </cell>
          <cell r="G345">
            <v>1</v>
          </cell>
        </row>
        <row r="346">
          <cell r="B346" t="str">
            <v>BREAKER 3X40A  220 V,  25 KA INDUSTRIAL ABB(A1B 125 TMF 40-400 3P FF), SIEMENS, EATON O MERLIN GERIN</v>
          </cell>
          <cell r="C346" t="str">
            <v>Un</v>
          </cell>
          <cell r="D346">
            <v>136740</v>
          </cell>
          <cell r="E346">
            <v>25980.6</v>
          </cell>
          <cell r="F346">
            <v>162720.6</v>
          </cell>
          <cell r="G346">
            <v>1</v>
          </cell>
        </row>
        <row r="347">
          <cell r="B347" t="str">
            <v>BREAKER 3X40A  220 V,  100 KA INDUSTRIAL ABB(A1N 125 TMF 40-400 3P FF), SIEMENS, EATON O MERLIN GERIN</v>
          </cell>
          <cell r="C347" t="str">
            <v>Un</v>
          </cell>
          <cell r="D347">
            <v>216240</v>
          </cell>
          <cell r="E347">
            <v>41085.599999999999</v>
          </cell>
          <cell r="F347">
            <v>257325.6</v>
          </cell>
          <cell r="G347">
            <v>1</v>
          </cell>
        </row>
        <row r="348">
          <cell r="B348" t="str">
            <v>BREAKER 3X50A  220 V,  25 KA INDUSTRIAL ABB(A1B 125 TMF 50-500 3P FF), SIEMENS, EATON O MERLIN GERIN</v>
          </cell>
          <cell r="C348" t="str">
            <v>Un</v>
          </cell>
          <cell r="D348">
            <v>136740</v>
          </cell>
          <cell r="E348">
            <v>25980.6</v>
          </cell>
          <cell r="F348">
            <v>162720.6</v>
          </cell>
          <cell r="G348">
            <v>1</v>
          </cell>
        </row>
        <row r="349">
          <cell r="B349" t="str">
            <v>BREAKER 3X50A  220 V,  100 KA INDUSTRIAL ABB(A1N 125 TMF 50-500 3P FF), SIEMENS, EATON O MERLIN GERIN</v>
          </cell>
          <cell r="C349" t="str">
            <v>Un</v>
          </cell>
          <cell r="D349">
            <v>216240</v>
          </cell>
          <cell r="E349">
            <v>41085.599999999999</v>
          </cell>
          <cell r="F349">
            <v>257325.6</v>
          </cell>
          <cell r="G349">
            <v>1</v>
          </cell>
        </row>
        <row r="350">
          <cell r="B350" t="str">
            <v>BREAKER 3X60A  220 V,  25 KA INDUSTRIAL ABB(A1B 125 TMF 60-600 3P FF), SIEMENS, EATON O MERLIN GERIN</v>
          </cell>
          <cell r="C350" t="str">
            <v>Un</v>
          </cell>
          <cell r="D350">
            <v>136740</v>
          </cell>
          <cell r="E350">
            <v>25980.6</v>
          </cell>
          <cell r="F350">
            <v>162720.6</v>
          </cell>
          <cell r="G350">
            <v>1</v>
          </cell>
        </row>
        <row r="351">
          <cell r="B351" t="str">
            <v>BREAKER 3X60A  220 V,  100 KA INDUSTRIAL ABB(A1N 125 TMF 60-600 3P FF), SIEMENS, EATON O MERLIN GERIN</v>
          </cell>
          <cell r="C351" t="str">
            <v>Un</v>
          </cell>
          <cell r="D351">
            <v>216240</v>
          </cell>
          <cell r="E351">
            <v>41085.599999999999</v>
          </cell>
          <cell r="F351">
            <v>257325.6</v>
          </cell>
          <cell r="G351">
            <v>1</v>
          </cell>
        </row>
        <row r="352">
          <cell r="B352" t="str">
            <v>BREAKER 3X70A  220 V,  25 KA INDUSTRIAL ABB(A1B 125 TMF 70-700 3P FF), SIEMENS, EATON O MERLIN GERIN</v>
          </cell>
          <cell r="C352" t="str">
            <v>Un</v>
          </cell>
          <cell r="D352">
            <v>139920</v>
          </cell>
          <cell r="E352">
            <v>26584.799999999999</v>
          </cell>
          <cell r="F352">
            <v>166504.79999999999</v>
          </cell>
          <cell r="G352">
            <v>1</v>
          </cell>
        </row>
        <row r="353">
          <cell r="B353" t="str">
            <v>BREAKER 3X70A  220 V,  100 KA INDUSTRIAL ABB(A1N 125 TMF 70-700 3P FF), SIEMENS, EATON O MERLIN GERIN</v>
          </cell>
          <cell r="C353" t="str">
            <v>Un</v>
          </cell>
          <cell r="D353">
            <v>222600</v>
          </cell>
          <cell r="E353">
            <v>42294</v>
          </cell>
          <cell r="F353">
            <v>264894</v>
          </cell>
          <cell r="G353">
            <v>1</v>
          </cell>
        </row>
        <row r="354">
          <cell r="B354" t="str">
            <v>BREAKER 3X80A  220 V,  25 KA INDUSTRIAL ABB(A1B 125 TMF 80-800 3P FF), SIEMENS, EATON O MERLIN GERIN</v>
          </cell>
          <cell r="C354" t="str">
            <v>Un</v>
          </cell>
          <cell r="D354">
            <v>139920</v>
          </cell>
          <cell r="E354">
            <v>26584.799999999999</v>
          </cell>
          <cell r="F354">
            <v>166504.79999999999</v>
          </cell>
          <cell r="G354">
            <v>1</v>
          </cell>
        </row>
        <row r="355">
          <cell r="B355" t="str">
            <v>BREAKER 3X80A  220 V,  100 KA INDUSTRIAL ABB(A1N 125 TMF 80-800 3P FF), SIEMENS, EATON O MERLIN GERIN</v>
          </cell>
          <cell r="C355" t="str">
            <v>Un</v>
          </cell>
          <cell r="D355">
            <v>228960</v>
          </cell>
          <cell r="E355">
            <v>43502.400000000001</v>
          </cell>
          <cell r="F355">
            <v>272462.40000000002</v>
          </cell>
          <cell r="G355">
            <v>1</v>
          </cell>
        </row>
        <row r="356">
          <cell r="B356" t="str">
            <v>BREAKER 3X100A  220 V,  25 KA INDUSTRIAL ABB(A1B 125 TMF 100-1000 3P FF), SIEMENS, EATON O MERLIN GERIN</v>
          </cell>
          <cell r="C356" t="str">
            <v>Un</v>
          </cell>
          <cell r="D356">
            <v>139920</v>
          </cell>
          <cell r="E356">
            <v>26584.799999999999</v>
          </cell>
          <cell r="F356">
            <v>166504.79999999999</v>
          </cell>
          <cell r="G356">
            <v>2</v>
          </cell>
        </row>
        <row r="357">
          <cell r="B357" t="str">
            <v>BREAKER 3X100A  220 V,  100 KA INDUSTRIAL ABB(A1N 125 TMF 100-1000 3P FF), SIEMENS, EATON O MERLIN GERIN</v>
          </cell>
          <cell r="C357" t="str">
            <v>Un</v>
          </cell>
          <cell r="D357">
            <v>228960</v>
          </cell>
          <cell r="E357">
            <v>43502.400000000001</v>
          </cell>
          <cell r="F357">
            <v>272462.40000000002</v>
          </cell>
          <cell r="G357">
            <v>2</v>
          </cell>
        </row>
        <row r="358">
          <cell r="B358" t="str">
            <v>BREAKER 3X125A  220 V,  25 KA INDUSTRIAL ABB(A1B 125 TMF 125-1250 3P FF), SIEMENS, EATON O MERLIN GERIN</v>
          </cell>
          <cell r="C358" t="str">
            <v>Un</v>
          </cell>
          <cell r="D358">
            <v>330720</v>
          </cell>
          <cell r="E358">
            <v>62836.800000000003</v>
          </cell>
          <cell r="F358">
            <v>393556.8</v>
          </cell>
          <cell r="G358">
            <v>2</v>
          </cell>
        </row>
        <row r="359">
          <cell r="B359" t="str">
            <v>BREAKER 3X125A  220 V,  100 KA INDUSTRIAL ABB(A1N 125 TMF 125-1250 3P FF), SIEMENS, EATON O MERLIN GERIN</v>
          </cell>
          <cell r="C359" t="str">
            <v>Un</v>
          </cell>
          <cell r="D359">
            <v>375240</v>
          </cell>
          <cell r="E359">
            <v>71295.600000000006</v>
          </cell>
          <cell r="F359">
            <v>446535.6</v>
          </cell>
          <cell r="G359">
            <v>2</v>
          </cell>
        </row>
        <row r="360">
          <cell r="B360" t="str">
            <v>BREAKER 3X150A  220 V,  85 KA INDUSTRIAL ABB(A2N 250 TMF 150-1500 3P FF), SIEMENS, EATON O MERLIN GERIN</v>
          </cell>
          <cell r="C360" t="str">
            <v>Un</v>
          </cell>
          <cell r="D360">
            <v>381600</v>
          </cell>
          <cell r="E360">
            <v>72504</v>
          </cell>
          <cell r="F360">
            <v>454104</v>
          </cell>
          <cell r="G360">
            <v>4</v>
          </cell>
        </row>
        <row r="361">
          <cell r="B361" t="str">
            <v>BREAKER 3X160A  220 V,  85 KA INDUSTRIAL ABB(A2N 250 TMF 160-1600 3P FF), SIEMENS, EATON O MERLIN GERIN</v>
          </cell>
          <cell r="C361" t="str">
            <v>Un</v>
          </cell>
          <cell r="D361">
            <v>381600</v>
          </cell>
          <cell r="E361">
            <v>72504</v>
          </cell>
          <cell r="F361">
            <v>454104</v>
          </cell>
          <cell r="G361">
            <v>4</v>
          </cell>
        </row>
        <row r="362">
          <cell r="B362" t="str">
            <v>BREAKER 3X175A  220 V,  85 KA INDUSTRIAL ABB(A2N 250 TMF 150-1750 3P FF), SIEMENS, EATON O MERLIN GERIN</v>
          </cell>
          <cell r="C362" t="str">
            <v>Un</v>
          </cell>
          <cell r="D362">
            <v>381600</v>
          </cell>
          <cell r="E362">
            <v>72504</v>
          </cell>
          <cell r="F362">
            <v>454104</v>
          </cell>
          <cell r="G362">
            <v>4</v>
          </cell>
        </row>
        <row r="363">
          <cell r="B363" t="str">
            <v>BREAKER 3X200A  220 V,  85 KA INDUSTRIAL ABB(A2N 250 TMF 200-2000 3P FF), SIEMENS, EATON O MERLIN GERIN</v>
          </cell>
          <cell r="C363" t="str">
            <v>Un</v>
          </cell>
          <cell r="D363">
            <v>381600</v>
          </cell>
          <cell r="E363">
            <v>72504</v>
          </cell>
          <cell r="F363">
            <v>454104</v>
          </cell>
          <cell r="G363">
            <v>4</v>
          </cell>
        </row>
        <row r="364">
          <cell r="B364" t="str">
            <v>BREAKER 3X225A  220 V,  85 KA INDUSTRIAL ABB(A2N 250 TMF 225-2250 3P FF), SIEMENS, EATON O MERLIN GERIN</v>
          </cell>
          <cell r="C364" t="str">
            <v>Un</v>
          </cell>
          <cell r="D364">
            <v>381600</v>
          </cell>
          <cell r="E364">
            <v>72504</v>
          </cell>
          <cell r="F364">
            <v>454104</v>
          </cell>
          <cell r="G364">
            <v>4</v>
          </cell>
        </row>
        <row r="365">
          <cell r="B365" t="str">
            <v>BREAKER 3X250A  220 V,  85 KA INDUSTRIAL ABB(A2N 250 TMF 250-2500 3P FF), SIEMENS, EATON O MERLIN GERIN</v>
          </cell>
          <cell r="C365" t="str">
            <v>Un</v>
          </cell>
          <cell r="D365">
            <v>483360</v>
          </cell>
          <cell r="E365">
            <v>91838.399999999994</v>
          </cell>
          <cell r="F365">
            <v>575198.4</v>
          </cell>
          <cell r="G365">
            <v>4</v>
          </cell>
        </row>
        <row r="366">
          <cell r="B366" t="str">
            <v>BREAKER 3X320A  220 V,  85 KA INDUSTRIAL ABB(A3N 400 TMF 320-3200 3P FF), SIEMENS, EATON O MERLIN GERIN</v>
          </cell>
          <cell r="C366" t="str">
            <v>Un</v>
          </cell>
          <cell r="D366">
            <v>731400</v>
          </cell>
          <cell r="E366">
            <v>138966</v>
          </cell>
          <cell r="F366">
            <v>870366</v>
          </cell>
          <cell r="G366">
            <v>4</v>
          </cell>
        </row>
        <row r="367">
          <cell r="B367" t="str">
            <v>BREAKER 3X400A  220 V,  85 KA INDUSTRIAL ABB(A3N 400 TMF 400-4000 3P FF), SIEMENS, EATON O MERLIN GERIN</v>
          </cell>
          <cell r="C367" t="str">
            <v>Un</v>
          </cell>
          <cell r="D367">
            <v>731400</v>
          </cell>
          <cell r="E367">
            <v>138966</v>
          </cell>
          <cell r="F367">
            <v>870366</v>
          </cell>
          <cell r="G367">
            <v>6</v>
          </cell>
        </row>
        <row r="368">
          <cell r="B368" t="str">
            <v>BREAKER 3X500A  220 V,  85 KA INDUSTRIAL ABB(A3N 630 TMF 500-5000 3P FF), SIEMENS, EATON O MERLIN GERIN</v>
          </cell>
          <cell r="C368" t="str">
            <v>Un</v>
          </cell>
          <cell r="D368">
            <v>1844400</v>
          </cell>
          <cell r="E368">
            <v>350436</v>
          </cell>
          <cell r="F368">
            <v>2194836</v>
          </cell>
          <cell r="G368">
            <v>6</v>
          </cell>
        </row>
        <row r="369">
          <cell r="B369" t="str">
            <v>BREAKER 3X630A  220 V,  85 KA INDUSTRIAL ABB(A3N 630 ELT-LI In=630  3P FF-CON RELÈ ELECTRÒNICO CON PROTECCIÒN DE SOBRECARGA), SIEMENS, EATON O MERLIN GERIN</v>
          </cell>
          <cell r="C369" t="str">
            <v>Un</v>
          </cell>
          <cell r="D369">
            <v>2098800</v>
          </cell>
          <cell r="E369">
            <v>398772</v>
          </cell>
          <cell r="F369">
            <v>2497572</v>
          </cell>
          <cell r="G369">
            <v>6</v>
          </cell>
        </row>
        <row r="370">
          <cell r="B370" t="str">
            <v>BREAKER TOTALIZADOR  INDUSTRIAL 3X600A  220 V. TERMOMAGNÉTICO, Icu=85KA. Ics=50%Icu.MARCA SCHNEIDER ELECTRIC (REFERENCIA EZC630N3600), SIEMENS, EATON O ABB.</v>
          </cell>
          <cell r="C370" t="str">
            <v>Un</v>
          </cell>
          <cell r="D370">
            <v>1011240</v>
          </cell>
          <cell r="E370">
            <v>192135.6</v>
          </cell>
          <cell r="F370">
            <v>1203375.6000000001</v>
          </cell>
          <cell r="G370">
            <v>2</v>
          </cell>
        </row>
        <row r="371">
          <cell r="B371" t="str">
            <v>BREAKER TOTALIZADOR  INDUSTRIAL 3X500A  220 V. TERMOMAGNÉTICO, Icu=85KA. Ics=50%Icu.MARCA SCHNEIDER ELECTRIC (REFERENCIA EZC630N3500), SIEMENS, EATON O ABB.</v>
          </cell>
          <cell r="C371" t="str">
            <v>Un</v>
          </cell>
          <cell r="D371">
            <v>1011240</v>
          </cell>
          <cell r="E371">
            <v>192135.6</v>
          </cell>
          <cell r="F371">
            <v>1203375.6000000001</v>
          </cell>
          <cell r="G371">
            <v>2</v>
          </cell>
        </row>
        <row r="372">
          <cell r="B372" t="str">
            <v>BREAKER TOTALIZADOR  INDUSTRIAL 3X400A  220 V. TERMOMAGNÉTICO, Icu=85KA. Ics=50%Icu.MARCA SCHNEIDER ELECTRIC (REFERENCIA EZC400N3400), SIEMENS, EATON O ABB.</v>
          </cell>
          <cell r="C372" t="str">
            <v>Un</v>
          </cell>
          <cell r="D372">
            <v>471912</v>
          </cell>
          <cell r="E372">
            <v>89663.28</v>
          </cell>
          <cell r="F372">
            <v>561575.28</v>
          </cell>
          <cell r="G372">
            <v>2</v>
          </cell>
        </row>
        <row r="373">
          <cell r="B373" t="str">
            <v>BREAKER TOTALIZADOR  INDUSTRIAL 3X350A  220 V. TERMOMAGNÉTICO, Icu=85KA. Ics=50%Icu.MARCA SCHNEIDER ELECTRIC (REFERENCIA EZC400N3350), SIEMENS, EATON O ABB.</v>
          </cell>
          <cell r="C373" t="str">
            <v>Un</v>
          </cell>
          <cell r="D373">
            <v>471912</v>
          </cell>
          <cell r="E373">
            <v>89663.28</v>
          </cell>
          <cell r="F373">
            <v>561575.28</v>
          </cell>
          <cell r="G373">
            <v>2</v>
          </cell>
        </row>
        <row r="374">
          <cell r="B374" t="str">
            <v>BREAKER TOTALIZADOR  INDUSTRIAL 3X300A  220 V. TERMOMAGNÉTICO, Icu=85KA. Ics=50%Icu.MARCA SCHNEIDER ELECTRIC (REFERENCIA EZC400N3300), SIEMENS, EATON O ABB.</v>
          </cell>
          <cell r="C374" t="str">
            <v>Un</v>
          </cell>
          <cell r="D374">
            <v>471912</v>
          </cell>
          <cell r="E374">
            <v>89663.28</v>
          </cell>
          <cell r="F374">
            <v>561575.28</v>
          </cell>
          <cell r="G374">
            <v>2</v>
          </cell>
        </row>
        <row r="375">
          <cell r="B375" t="str">
            <v>BREAKER TOTALIZADOR  INDUSTRIAL 3X250A  220 V. TERMOMAGNÉTICO, Icu=50KA. Ics=50%Icu.MARCA SCHNEIDER ELECTRIC (REFERENCIA EZC250N3250), SIEMENS, EATON O ABB.</v>
          </cell>
          <cell r="C375" t="str">
            <v>Un</v>
          </cell>
          <cell r="D375">
            <v>300700.79999999999</v>
          </cell>
          <cell r="E375">
            <v>57133.152000000002</v>
          </cell>
          <cell r="F375">
            <v>357833.95199999999</v>
          </cell>
          <cell r="G375">
            <v>2</v>
          </cell>
        </row>
        <row r="376">
          <cell r="B376" t="str">
            <v>BREAKER TOTALIZADOR  INDUSTRIAL 3X225A  220 V. TERMOMAGNÉTICO, Icu=50KA. Ics=50%Icu.MARCA SCHNEIDER ELECTRIC (REFERENCIA EZC250N3225), SIEMENS, EATON O ABB.</v>
          </cell>
          <cell r="C376" t="str">
            <v>Un</v>
          </cell>
          <cell r="D376">
            <v>300700.79999999999</v>
          </cell>
          <cell r="E376">
            <v>57133.152000000002</v>
          </cell>
          <cell r="F376">
            <v>357833.95199999999</v>
          </cell>
          <cell r="G376">
            <v>2</v>
          </cell>
        </row>
        <row r="377">
          <cell r="B377" t="str">
            <v>BREAKER TOTALIZADOR  INDUSTRIAL 3X200A  220 V. TERMOMAGNÉTICO, Icu=50KA. Ics=50%Icu.MARCA SCHNEIDER ELECTRIC (REFERENCIA EZC250N3200), SIEMENS, EATON O ABB.</v>
          </cell>
          <cell r="C377" t="str">
            <v>Un</v>
          </cell>
          <cell r="D377">
            <v>300700.79999999999</v>
          </cell>
          <cell r="E377">
            <v>57133.152000000002</v>
          </cell>
          <cell r="F377">
            <v>357833.95199999999</v>
          </cell>
          <cell r="G377">
            <v>2</v>
          </cell>
        </row>
        <row r="378">
          <cell r="B378" t="str">
            <v>BREAKER TOTALIZADOR  INDUSTRIAL 3X175A  220 V. TERMOMAGNÉTICO, Icu=50KA. Ics=50%Icu.MARCA SCHNEIDER ELECTRIC (REFERENCIA EZC250N3175), SIEMENS, EATON O ABB.</v>
          </cell>
          <cell r="C378" t="str">
            <v>Un</v>
          </cell>
          <cell r="D378">
            <v>300700.79999999999</v>
          </cell>
          <cell r="E378">
            <v>57133.152000000002</v>
          </cell>
          <cell r="F378">
            <v>357833.95199999999</v>
          </cell>
          <cell r="G378">
            <v>2</v>
          </cell>
        </row>
        <row r="379">
          <cell r="B379" t="str">
            <v>BREAKER TOTALIZADOR  INDUSTRIAL 3X160A  220 V. TERMOMAGNÉTICO, Icu=50KA. Ics=50%Icu.MARCA SCHNEIDER ELECTRIC (REFERENCIA EZC250N3160), SIEMENS, EATON O ABB.</v>
          </cell>
          <cell r="C379" t="str">
            <v>Un</v>
          </cell>
          <cell r="D379">
            <v>300700.79999999999</v>
          </cell>
          <cell r="E379">
            <v>57133.152000000002</v>
          </cell>
          <cell r="F379">
            <v>357833.95199999999</v>
          </cell>
          <cell r="G379">
            <v>2</v>
          </cell>
        </row>
        <row r="380">
          <cell r="B380" t="str">
            <v>BREAKER TOTALIZADOR  INDUSTRIAL 3X150A  220 V. TERMOMAGNÉTICO, Icu=50KA. Ics=50%Icu.MARCA SCHNEIDER ELECTRIC (REFERENCIA EZC250N3150), SIEMENS, EATON O ABB.</v>
          </cell>
          <cell r="C380" t="str">
            <v>Un</v>
          </cell>
          <cell r="D380">
            <v>300700.79999999999</v>
          </cell>
          <cell r="E380">
            <v>57133.152000000002</v>
          </cell>
          <cell r="F380">
            <v>357833.95199999999</v>
          </cell>
          <cell r="G380">
            <v>2</v>
          </cell>
        </row>
        <row r="381">
          <cell r="B381" t="str">
            <v>BREAKER TOTALIZADOR  INDUSTRIAL 3X125A  220 V. TERMOMAGNÉTICO, Icu=50KA. Ics=50%Icu.MARCA SCHNEIDER ELECTRIC (REFERENCIA EZC250N3125), SIEMENS, EATON O ABB.</v>
          </cell>
          <cell r="C381" t="str">
            <v>Un</v>
          </cell>
          <cell r="D381">
            <v>266992.8</v>
          </cell>
          <cell r="E381">
            <v>50728.631999999998</v>
          </cell>
          <cell r="F381">
            <v>317721.43199999997</v>
          </cell>
          <cell r="G381">
            <v>2</v>
          </cell>
        </row>
        <row r="382">
          <cell r="B382" t="str">
            <v>BREAKER TOTALIZADOR  INDUSTRIAL 3X100A  220 V. TERMOMAGNÉTICO, Icu=25KA. Ics=50%Icu.MARCA SCHNEIDER ELECTRIC (REFERENCIA EZC100N3100), SIEMENS, EATON O ABB.</v>
          </cell>
          <cell r="C382" t="str">
            <v>Un</v>
          </cell>
          <cell r="D382">
            <v>120013.20000000001</v>
          </cell>
          <cell r="E382">
            <v>22802.508000000002</v>
          </cell>
          <cell r="F382">
            <v>142815.70800000001</v>
          </cell>
          <cell r="G382">
            <v>2</v>
          </cell>
        </row>
        <row r="383">
          <cell r="B383" t="str">
            <v>BREAKER TOTALIZADOR  INDUSTRIAL 3X80A  220 V. TERMOMAGNÉTICO, Icu=25KA. Ics=50%Icu.MARCA SCHNEIDER ELECTRIC (REFERENCIA EZC100N3080), SIEMENS, EATON O ABB.</v>
          </cell>
          <cell r="C383" t="str">
            <v>Un</v>
          </cell>
          <cell r="D383">
            <v>120013.20000000001</v>
          </cell>
          <cell r="E383">
            <v>22802.508000000002</v>
          </cell>
          <cell r="F383">
            <v>142815.70800000001</v>
          </cell>
          <cell r="G383">
            <v>2</v>
          </cell>
        </row>
        <row r="384">
          <cell r="B384" t="str">
            <v>BREAKER TOTALIZADOR  INDUSTRIAL 3X60A  220 V. TERMOMAGNÉTICO, Icu=25KA. Ics=50%Icu.MARCA SCHNEIDER ELECTRIC (REFERENCIA EZC100N3060), SIEMENS, EATON O ABB.</v>
          </cell>
          <cell r="C384" t="str">
            <v>Un</v>
          </cell>
          <cell r="D384">
            <v>118677.6</v>
          </cell>
          <cell r="E384">
            <v>22548.744000000002</v>
          </cell>
          <cell r="F384">
            <v>141226.34400000001</v>
          </cell>
          <cell r="G384">
            <v>2</v>
          </cell>
        </row>
        <row r="385">
          <cell r="B385" t="str">
            <v>BREAKER TOTALIZADOR  INDUSTRIAL 3X50A  220 V. TERMOMAGNÉTICO, Icu=25KA. Ics=50%Icu.MARCA SCHNEIDER ELECTRIC (REFERENCIA EZC100N3050), SIEMENS, EATON O ABB.</v>
          </cell>
          <cell r="C385" t="str">
            <v>Un</v>
          </cell>
          <cell r="D385">
            <v>118677.6</v>
          </cell>
          <cell r="E385">
            <v>22548.744000000002</v>
          </cell>
          <cell r="F385">
            <v>141226.34400000001</v>
          </cell>
          <cell r="G385">
            <v>2</v>
          </cell>
        </row>
        <row r="386">
          <cell r="B386" t="str">
            <v>BREAKER TOTALIZADOR  INDUSTRIAL 3X40A  220 V. TERMOMAGNÉTICO, Icu=25KA. Ics=50%Icu.MARCA SCHNEIDER ELECTRIC (REFERENCIA EZC100N3040), SIEMENS, EATON O ABB.</v>
          </cell>
          <cell r="C386" t="str">
            <v>Un</v>
          </cell>
          <cell r="D386">
            <v>118677.6</v>
          </cell>
          <cell r="E386">
            <v>22548.744000000002</v>
          </cell>
          <cell r="F386">
            <v>141226.34400000001</v>
          </cell>
          <cell r="G386">
            <v>2</v>
          </cell>
        </row>
        <row r="387">
          <cell r="B387" t="str">
            <v>BREAKER TOTALIZADOR  INDUSTRIAL 3X30A  220 V. TERMOMAGNÉTICO, Icu=25KA. Ics=50%Icu.MARCA SCHNEIDER ELECTRIC (REFERENCIA EZC100N3030), SIEMENS, EATON O ABB.</v>
          </cell>
          <cell r="C387" t="str">
            <v>Un</v>
          </cell>
          <cell r="D387">
            <v>118677.6</v>
          </cell>
          <cell r="E387">
            <v>22548.744000000002</v>
          </cell>
          <cell r="F387">
            <v>141226.34400000001</v>
          </cell>
          <cell r="G387">
            <v>2</v>
          </cell>
        </row>
        <row r="388">
          <cell r="B388" t="str">
            <v>BREAKER TOTALIZADOR  INDUSTRIAL 3X20A  220 V. TERMOMAGNÉTICO, Icu=25KA. Ics=50%Icu.MARCA SCHNEIDER ELECTRIC (REFERENCIA EZC100N3020), SIEMENS, EATON O ABB.</v>
          </cell>
          <cell r="C388" t="str">
            <v>Un</v>
          </cell>
          <cell r="D388">
            <v>118677.6</v>
          </cell>
          <cell r="E388">
            <v>22548.744000000002</v>
          </cell>
          <cell r="F388">
            <v>141226.34400000001</v>
          </cell>
          <cell r="G388">
            <v>2</v>
          </cell>
        </row>
        <row r="389">
          <cell r="B389" t="str">
            <v>BREAKER TOTALIZADOR  INDUSTRIAL 3X600A  220 V. AJUSTABLE TÈRMICA Y MAGNÈTICAMENTE (420-600A),  Icu=40KA. Ics=100%Icu.MARCA SCHNEIDER ELECTRIC (REFERENCIA LV563306), SIEMENS, EATON O ABB.</v>
          </cell>
          <cell r="C389" t="str">
            <v>Un</v>
          </cell>
          <cell r="D389">
            <v>1252602</v>
          </cell>
          <cell r="E389">
            <v>237994.38</v>
          </cell>
          <cell r="F389">
            <v>1490596.38</v>
          </cell>
          <cell r="G389">
            <v>2</v>
          </cell>
        </row>
        <row r="390">
          <cell r="B390" t="str">
            <v>BREAKER TOTALIZADOR  INDUSTRIAL 3X500A  220 V. AJUSTABLE TÈRMICA Y MAGNÈTICAMENTE (350-500A),  Icu=40KA. Ics=100%Icu.MARCA SCHNEIDER ELECTRIC (REFERENCIA LV563305), SIEMENS, EATON O ABB.</v>
          </cell>
          <cell r="C390" t="str">
            <v>Un</v>
          </cell>
          <cell r="D390">
            <v>1252602</v>
          </cell>
          <cell r="E390">
            <v>237994.38</v>
          </cell>
          <cell r="F390">
            <v>1490596.38</v>
          </cell>
          <cell r="G390">
            <v>2</v>
          </cell>
        </row>
        <row r="391">
          <cell r="B391" t="str">
            <v>BREAKER TOTALIZADOR  INDUSTRIAL 3X400A  220 V. AJUSTABLE TÈRMICA Y MAGNÈTICAMENTE (280-400A),  Icu=40KA. Ics=100%Icu.MARCA SCHNEIDER ELECTRIC (REFERENCIA LV540306), SIEMENS, EATON O ABB.</v>
          </cell>
          <cell r="C391" t="str">
            <v>Un</v>
          </cell>
          <cell r="D391">
            <v>749653.20000000007</v>
          </cell>
          <cell r="E391">
            <v>142434.10800000001</v>
          </cell>
          <cell r="F391">
            <v>892087.30800000008</v>
          </cell>
          <cell r="G391">
            <v>2</v>
          </cell>
        </row>
        <row r="392">
          <cell r="B392" t="str">
            <v>BREAKER TOTALIZADOR  INDUSTRIAL 3X320A  220 V. AJUSTABLE TÈRMICA Y MAGNÈTICAMENTE (224-350A),  Icu=40KA. Ics=100%Icu.MARCA SCHNEIDER ELECTRIC (REFERENCIA LV540305), SIEMENS, EATON O ABB.</v>
          </cell>
          <cell r="C392" t="str">
            <v>Un</v>
          </cell>
          <cell r="D392">
            <v>691713.6</v>
          </cell>
          <cell r="E392">
            <v>131425.584</v>
          </cell>
          <cell r="F392">
            <v>823139.18400000001</v>
          </cell>
          <cell r="G392">
            <v>2</v>
          </cell>
        </row>
        <row r="393">
          <cell r="B393" t="str">
            <v>BREAKER TOTALIZADOR  INDUSTRIAL 3X250A  220 V. AJUSTABLE TÈRMICA Y MAGNÈTICAMENTE (175-250A),  Icu=40KA. Ics=100%Icu.MARCA SCHNEIDER ELECTRIC (REFERENCIA LV525303), SIEMENS, EATON O ABB.</v>
          </cell>
          <cell r="C393" t="str">
            <v>Un</v>
          </cell>
          <cell r="D393">
            <v>337080</v>
          </cell>
          <cell r="E393">
            <v>64045.200000000004</v>
          </cell>
          <cell r="F393">
            <v>401125.2</v>
          </cell>
          <cell r="G393">
            <v>2</v>
          </cell>
        </row>
        <row r="394">
          <cell r="B394" t="str">
            <v>BREAKER TOTALIZADOR  INDUSTRIAL 3X200A  220 V. AJUSTABLE TÈRMICA Y MAGNÈTICAMENTE (140-200A),  Icu=40KA. Ics=100%Icu.MARCA SCHNEIDER ELECTRIC (REFERENCIA LV525302), SIEMENS, EATON O ABB.</v>
          </cell>
          <cell r="C394" t="str">
            <v>Un</v>
          </cell>
          <cell r="D394">
            <v>337080</v>
          </cell>
          <cell r="E394">
            <v>64045.200000000004</v>
          </cell>
          <cell r="F394">
            <v>401125.2</v>
          </cell>
          <cell r="G394">
            <v>2</v>
          </cell>
        </row>
        <row r="395">
          <cell r="B395" t="str">
            <v>BREAKER TOTALIZADOR  INDUSTRIAL 3X160A  220 V. AJUSTABLE TÈRMICA Y MAGNÈTICAMENTE (112-160A),  Icu=40KA. Ics=100%Icu.MARCA SCHNEIDER ELECTRIC (REFERENCIA LV516303), SIEMENS, EATON O ABB.</v>
          </cell>
          <cell r="C395" t="str">
            <v>Un</v>
          </cell>
          <cell r="D395">
            <v>337080</v>
          </cell>
          <cell r="E395">
            <v>64045.200000000004</v>
          </cell>
          <cell r="F395">
            <v>401125.2</v>
          </cell>
          <cell r="G395">
            <v>2</v>
          </cell>
        </row>
        <row r="396">
          <cell r="B396" t="str">
            <v>BREAKER TOTALIZADOR  INDUSTRIAL 3X125A  220 V. AJUSTABLE TÈRMICA Y MAGNÈTICAMENTE (87-125A),  Icu=40KA. Ics=100%Icu.MARCA SCHNEIDER ELECTRIC (REFERENCIA LV516302), SIEMENS, EATON O ABB.</v>
          </cell>
          <cell r="C396" t="str">
            <v>Un</v>
          </cell>
          <cell r="D396">
            <v>337080</v>
          </cell>
          <cell r="E396">
            <v>64045.200000000004</v>
          </cell>
          <cell r="F396">
            <v>401125.2</v>
          </cell>
          <cell r="G396">
            <v>2</v>
          </cell>
        </row>
        <row r="397">
          <cell r="B397" t="str">
            <v>BREAKER TOTALIZADOR  INDUSTRIAL 3X100A  220 V. AJUSTABLE TÈRMICA Y MAGNÈTICAMENTE (70-100A),  Icu=40KA. Ics=100%Icu.MARCA SCHNEIDER ELECTRIC (REFERENCIA LV510307), SIEMENS, EATON O ABB.</v>
          </cell>
          <cell r="C397" t="str">
            <v>Un</v>
          </cell>
          <cell r="D397">
            <v>149650.80000000002</v>
          </cell>
          <cell r="E397">
            <v>28433.652000000002</v>
          </cell>
          <cell r="F397">
            <v>178084.45200000002</v>
          </cell>
          <cell r="G397">
            <v>2</v>
          </cell>
        </row>
        <row r="398">
          <cell r="B398" t="str">
            <v>BREAKER TOTALIZADOR  INDUSTRIAL 3X80A  220 V. AJUSTABLE TÈRMICA Y MAGNÈTICAMENTE (56-80A),  Icu=40KA. Ics=100%Icu.MARCA SCHNEIDER ELECTRIC (REFERENCIA LV510306), SIEMENS, EATON O ABB.</v>
          </cell>
          <cell r="C398" t="str">
            <v>Un</v>
          </cell>
          <cell r="D398">
            <v>149650.80000000002</v>
          </cell>
          <cell r="E398">
            <v>28433.652000000002</v>
          </cell>
          <cell r="F398">
            <v>178084.45200000002</v>
          </cell>
          <cell r="G398">
            <v>2</v>
          </cell>
        </row>
        <row r="399">
          <cell r="B399" t="str">
            <v>BREAKER TOTALIZADOR  INDUSTRIAL 3X63A  220 V. AJUSTABLE TÈRMICA Y MAGNÈTICAMENTE (44-63A),  Icu=40KA. Ics=100%Icu.MARCA SCHNEIDER ELECTRIC (REFERENCIA LV510305), SIEMENS, EATON O ABB.</v>
          </cell>
          <cell r="C399" t="str">
            <v>Un</v>
          </cell>
          <cell r="D399">
            <v>149650.80000000002</v>
          </cell>
          <cell r="E399">
            <v>28433.652000000002</v>
          </cell>
          <cell r="F399">
            <v>178084.45200000002</v>
          </cell>
          <cell r="G399">
            <v>2</v>
          </cell>
        </row>
        <row r="400">
          <cell r="B400" t="str">
            <v>BREAKER TOTALIZADOR  INDUSTRIAL 3X50A  220 V. AJUSTABLE TÈRMICA Y MAGNÈTICAMENTE (22-32A),  Icu=40KA. Ics=100%Icu.MARCA SCHNEIDER ELECTRIC (REFERENCIA LV516304), SIEMENS, EATON O ABB.</v>
          </cell>
          <cell r="C400" t="str">
            <v>Un</v>
          </cell>
          <cell r="D400">
            <v>145644</v>
          </cell>
          <cell r="E400">
            <v>27672.36</v>
          </cell>
          <cell r="F400">
            <v>173316.36</v>
          </cell>
          <cell r="G400">
            <v>2</v>
          </cell>
        </row>
        <row r="401">
          <cell r="B401" t="str">
            <v>BREAKER TOTALIZADOR  INDUSTRIAL 3X40A  220 V. AJUSTABLE TÈRMICA Y MAGNÈTICAMENTE (22-32A),  Icu=40KA. Ics=100%Icu.MARCA SCHNEIDER ELECTRIC (REFERENCIA LV516303), SIEMENS, EATON O ABB.</v>
          </cell>
          <cell r="C401" t="str">
            <v>Un</v>
          </cell>
          <cell r="D401">
            <v>145644</v>
          </cell>
          <cell r="E401">
            <v>27672.36</v>
          </cell>
          <cell r="F401">
            <v>173316.36</v>
          </cell>
          <cell r="G401">
            <v>2</v>
          </cell>
        </row>
        <row r="402">
          <cell r="B402" t="str">
            <v>BREAKER TOTALIZADOR  INDUSTRIAL 3X32A  220 V. AJUSTABLE TÈRMICA Y MAGNÈTICAMENTE (22-32A),  Icu=40KA. Ics=100%Icu.MARCA SCHNEIDER ELECTRIC (REFERENCIA LV516302), SIEMENS, EATON O ABB.</v>
          </cell>
          <cell r="C402" t="str">
            <v>Un</v>
          </cell>
          <cell r="D402">
            <v>145644</v>
          </cell>
          <cell r="E402">
            <v>27672.36</v>
          </cell>
          <cell r="F402">
            <v>173316.36</v>
          </cell>
          <cell r="G402">
            <v>2</v>
          </cell>
        </row>
        <row r="403">
          <cell r="B403" t="str">
            <v>BREAKER TOTALIZADOR  INDUSTRIAL 3X25A  220 V. AJUSTABLE TÈRMICA Y MAGNÈTICAMENTE (18-25A),  Icu=40KA. Ics=100%Icu.MARCA SCHNEIDER ELECTRIC (REFERENCIA LV510301), SIEMENS, EATON O ABB.</v>
          </cell>
          <cell r="C403" t="str">
            <v>Un</v>
          </cell>
          <cell r="D403">
            <v>145644</v>
          </cell>
          <cell r="E403">
            <v>27672.36</v>
          </cell>
          <cell r="F403">
            <v>173316.36</v>
          </cell>
          <cell r="G403">
            <v>2</v>
          </cell>
        </row>
        <row r="404">
          <cell r="B404" t="str">
            <v>Contactor tripolar Automático 220V, 65A, AC3 (Contactos Aux: 1NA+1NC). MARCA SCHNEIDER ELECTRIC (REFERENCIA LC1E65), SIEMENS, EATON O ABB.</v>
          </cell>
          <cell r="C404" t="str">
            <v>Un</v>
          </cell>
          <cell r="D404">
            <v>316982.40000000002</v>
          </cell>
          <cell r="E404">
            <v>60226.656000000003</v>
          </cell>
          <cell r="F404">
            <v>377209.05600000004</v>
          </cell>
          <cell r="G404">
            <v>2</v>
          </cell>
        </row>
        <row r="405">
          <cell r="B405" t="str">
            <v>Contactor tripolar Automático 220V, 18A, AC3 (Contactos Aux: 1NA). MARCA SCHNEIDER ELECTRIC (REFERENCIA LC1E1810), SIEMENS, EATON O ABB.</v>
          </cell>
          <cell r="C405" t="str">
            <v>Un</v>
          </cell>
          <cell r="D405">
            <v>58172.800000000003</v>
          </cell>
          <cell r="E405">
            <v>11052.832</v>
          </cell>
          <cell r="F405">
            <v>69225.631999999998</v>
          </cell>
          <cell r="G405">
            <v>1.5</v>
          </cell>
        </row>
        <row r="406">
          <cell r="B406" t="str">
            <v>Contactor tripolar Automático 220V, 32A, AC3 (Contactos Aux: 1NA). MARCA SCHNEIDER ELECTRIC (REFERENCIA LC1E3210), SIEMENS, EATON O ABB.</v>
          </cell>
          <cell r="C406" t="str">
            <v>Un</v>
          </cell>
          <cell r="D406">
            <v>108554.6</v>
          </cell>
          <cell r="E406">
            <v>20625.374</v>
          </cell>
          <cell r="F406">
            <v>129179.974</v>
          </cell>
          <cell r="G406">
            <v>1.5</v>
          </cell>
        </row>
        <row r="407">
          <cell r="B407" t="str">
            <v>Temporizador eléctrónico programable y multifunción para montaje en riel, Rango: Multiescala 0,1seg a 10 días, ON fijo OFF fijo, 1 contacto conmutado, 12-240VAC/DC</v>
          </cell>
          <cell r="C407" t="str">
            <v>un</v>
          </cell>
          <cell r="D407">
            <v>266526.40000000002</v>
          </cell>
          <cell r="E407">
            <v>50640.016000000003</v>
          </cell>
          <cell r="F407">
            <v>317166.41600000003</v>
          </cell>
          <cell r="G407">
            <v>0.5</v>
          </cell>
        </row>
        <row r="408">
          <cell r="B408" t="str">
            <v>Rele de estado solido monopolar 25A</v>
          </cell>
          <cell r="C408">
            <v>0.5</v>
          </cell>
          <cell r="D408">
            <v>159000</v>
          </cell>
          <cell r="E408">
            <v>30210</v>
          </cell>
          <cell r="F408">
            <v>189210</v>
          </cell>
          <cell r="G408">
            <v>189210</v>
          </cell>
        </row>
        <row r="409">
          <cell r="B409" t="str">
            <v>Pulsador tipo superficie plana, diametro 22mm, IP65, 10A, contacto NA.</v>
          </cell>
          <cell r="C409" t="str">
            <v>UN</v>
          </cell>
          <cell r="D409">
            <v>18585.050998800001</v>
          </cell>
          <cell r="E409">
            <v>3531.1596897720001</v>
          </cell>
          <cell r="F409">
            <v>22116.210688572002</v>
          </cell>
          <cell r="G409">
            <v>0.15</v>
          </cell>
        </row>
        <row r="410">
          <cell r="B410" t="str">
            <v xml:space="preserve">BREAKER MONOPOLAR ENCHUFABLE. TACO SIEMENS Q115. 1x15 </v>
          </cell>
          <cell r="C410" t="str">
            <v>UN</v>
          </cell>
          <cell r="D410">
            <v>8803.3000000000011</v>
          </cell>
          <cell r="E410">
            <v>1672.6270000000002</v>
          </cell>
          <cell r="F410">
            <v>10475.927000000001</v>
          </cell>
          <cell r="G410">
            <v>0.3</v>
          </cell>
        </row>
        <row r="411">
          <cell r="B411" t="str">
            <v xml:space="preserve">BREAKER MONOPOLAR ENCHUFABLE.TACO SIEMENS Q120 1x20 </v>
          </cell>
          <cell r="C411" t="str">
            <v>UN</v>
          </cell>
          <cell r="D411">
            <v>8803.3000000000011</v>
          </cell>
          <cell r="E411">
            <v>1672.6270000000002</v>
          </cell>
          <cell r="F411">
            <v>10475.927000000001</v>
          </cell>
          <cell r="G411">
            <v>0.3</v>
          </cell>
        </row>
        <row r="412">
          <cell r="B412" t="str">
            <v xml:space="preserve">BREAKER MONOPOLAR.TACO SIEMENS Q130 1x30 </v>
          </cell>
          <cell r="C412" t="str">
            <v>UN</v>
          </cell>
          <cell r="D412">
            <v>8803.3000000000011</v>
          </cell>
          <cell r="E412">
            <v>1672.6270000000002</v>
          </cell>
          <cell r="F412">
            <v>10475.927000000001</v>
          </cell>
          <cell r="G412">
            <v>0.3</v>
          </cell>
        </row>
        <row r="413">
          <cell r="B413" t="str">
            <v xml:space="preserve">BREAKER MONOPOLAR ENCHUFABLE.TACO SIEMENS Q140 1x40 </v>
          </cell>
          <cell r="C413" t="str">
            <v>UN</v>
          </cell>
          <cell r="D413">
            <v>10843.800000000001</v>
          </cell>
          <cell r="E413">
            <v>2060.3220000000001</v>
          </cell>
          <cell r="F413">
            <v>12904.122000000001</v>
          </cell>
          <cell r="G413">
            <v>0.3</v>
          </cell>
        </row>
        <row r="414">
          <cell r="B414" t="str">
            <v xml:space="preserve">BREAKER MONOPOLAR ENCHUFABLE.TACO SIEMENS Q150 1x50 </v>
          </cell>
          <cell r="C414" t="str">
            <v>UN</v>
          </cell>
          <cell r="D414">
            <v>10843.800000000001</v>
          </cell>
          <cell r="E414">
            <v>2060.3220000000001</v>
          </cell>
          <cell r="F414">
            <v>12904.122000000001</v>
          </cell>
          <cell r="G414">
            <v>0.3</v>
          </cell>
        </row>
        <row r="415">
          <cell r="B415" t="str">
            <v xml:space="preserve">BREAKER MONOPOLAR ENCHUFABLE.TACO SIEMENS Q160 1x60 </v>
          </cell>
          <cell r="C415" t="str">
            <v>UN</v>
          </cell>
          <cell r="D415">
            <v>21412</v>
          </cell>
          <cell r="E415">
            <v>4068.28</v>
          </cell>
          <cell r="F415">
            <v>25480.28</v>
          </cell>
          <cell r="G415">
            <v>0.3</v>
          </cell>
        </row>
        <row r="416">
          <cell r="B416" t="str">
            <v xml:space="preserve">BREAKER MONOPOLAR ENCHUFABLE.TACO SIEMENS Q170 1x70 </v>
          </cell>
          <cell r="C416" t="str">
            <v>UN</v>
          </cell>
          <cell r="D416">
            <v>21412</v>
          </cell>
          <cell r="E416">
            <v>4068.28</v>
          </cell>
          <cell r="F416">
            <v>25480.28</v>
          </cell>
          <cell r="G416">
            <v>0.3</v>
          </cell>
        </row>
        <row r="417">
          <cell r="B417" t="str">
            <v>BREAKER BIPOLAR ENCHUFABLE.TACO SIEMENS Q2100 2x100</v>
          </cell>
          <cell r="C417" t="str">
            <v>UN</v>
          </cell>
          <cell r="D417">
            <v>45474</v>
          </cell>
          <cell r="E417">
            <v>8640.06</v>
          </cell>
          <cell r="F417">
            <v>54114.06</v>
          </cell>
          <cell r="G417">
            <v>0.6</v>
          </cell>
        </row>
        <row r="418">
          <cell r="B418" t="str">
            <v xml:space="preserve">BREAKER BIPOLAR ENCHUFABLE.TACO SIEMENS Q215 2x15 </v>
          </cell>
          <cell r="C418" t="str">
            <v>UN</v>
          </cell>
          <cell r="D418">
            <v>26500</v>
          </cell>
          <cell r="E418">
            <v>5035</v>
          </cell>
          <cell r="F418">
            <v>31535</v>
          </cell>
          <cell r="G418">
            <v>0.6</v>
          </cell>
        </row>
        <row r="419">
          <cell r="B419" t="str">
            <v xml:space="preserve">BREAKER BIPOLAR ENCHUFABLE.TACO SIEMENS Q220 2x20 </v>
          </cell>
          <cell r="C419" t="str">
            <v>UN</v>
          </cell>
          <cell r="D419">
            <v>26500</v>
          </cell>
          <cell r="E419">
            <v>5035</v>
          </cell>
          <cell r="F419">
            <v>31535</v>
          </cell>
          <cell r="G419">
            <v>0.6</v>
          </cell>
        </row>
        <row r="420">
          <cell r="B420" t="str">
            <v>BREAKER BIPOLAR ENCHUFABLE.TACO SIEMENS Q230 2x30</v>
          </cell>
          <cell r="C420" t="str">
            <v>UN</v>
          </cell>
          <cell r="D420">
            <v>26500</v>
          </cell>
          <cell r="E420">
            <v>5035</v>
          </cell>
          <cell r="F420">
            <v>31535</v>
          </cell>
          <cell r="G420">
            <v>0.6</v>
          </cell>
        </row>
        <row r="421">
          <cell r="B421" t="str">
            <v>BREAKER BIPOLAR ENCHUFABLE.TACO SIEMENS Q240 2x40</v>
          </cell>
          <cell r="C421" t="str">
            <v>UN</v>
          </cell>
          <cell r="D421">
            <v>31800</v>
          </cell>
          <cell r="E421">
            <v>6042</v>
          </cell>
          <cell r="F421">
            <v>37842</v>
          </cell>
          <cell r="G421">
            <v>0.6</v>
          </cell>
        </row>
        <row r="422">
          <cell r="B422" t="str">
            <v>BREAKER BIPOLAR ENCHUFABLE.TACO SIEMENS Q250 2x50</v>
          </cell>
          <cell r="C422" t="str">
            <v>UN</v>
          </cell>
          <cell r="D422">
            <v>31800</v>
          </cell>
          <cell r="E422">
            <v>6042</v>
          </cell>
          <cell r="F422">
            <v>37842</v>
          </cell>
          <cell r="G422">
            <v>0.6</v>
          </cell>
        </row>
        <row r="423">
          <cell r="B423" t="str">
            <v>BREAKER BIPOLAR ENCHUFABLE.TACO SIEMENS Q260 2x60</v>
          </cell>
          <cell r="C423" t="str">
            <v>UN</v>
          </cell>
          <cell r="D423">
            <v>40280</v>
          </cell>
          <cell r="E423">
            <v>7653.2</v>
          </cell>
          <cell r="F423">
            <v>47933.2</v>
          </cell>
          <cell r="G423">
            <v>0.6</v>
          </cell>
        </row>
        <row r="424">
          <cell r="B424" t="str">
            <v xml:space="preserve">BREAKER BIPOLAR ENCHUFABLE.TACO SIEMENS Q270 2x70 </v>
          </cell>
          <cell r="C424" t="str">
            <v>UN</v>
          </cell>
          <cell r="D424">
            <v>40280</v>
          </cell>
          <cell r="E424">
            <v>7653.2</v>
          </cell>
          <cell r="F424">
            <v>47933.2</v>
          </cell>
          <cell r="G424">
            <v>0.6</v>
          </cell>
        </row>
        <row r="425">
          <cell r="B425" t="str">
            <v>BREAKER BIPOLAR ENCHUFABLE.TACO SIEMENS Q280 2x80</v>
          </cell>
          <cell r="C425" t="str">
            <v>UN</v>
          </cell>
          <cell r="D425">
            <v>45474</v>
          </cell>
          <cell r="E425">
            <v>8640.06</v>
          </cell>
          <cell r="F425">
            <v>54114.06</v>
          </cell>
          <cell r="G425">
            <v>0.6</v>
          </cell>
        </row>
        <row r="426">
          <cell r="B426" t="str">
            <v xml:space="preserve">BREAKER TRIPOLAR ENCHUFABLE.TACO SIEMENS Q3100 3x100 </v>
          </cell>
          <cell r="C426" t="str">
            <v>UN</v>
          </cell>
          <cell r="D426">
            <v>73140</v>
          </cell>
          <cell r="E426">
            <v>13896.6</v>
          </cell>
          <cell r="F426">
            <v>87036.6</v>
          </cell>
          <cell r="G426">
            <v>0.9</v>
          </cell>
        </row>
        <row r="427">
          <cell r="B427" t="str">
            <v xml:space="preserve">BREAKER TRIPOLAR ENCHUFABLE.TACO SIEMENS Q315 3x15 </v>
          </cell>
          <cell r="C427" t="str">
            <v>UN</v>
          </cell>
          <cell r="D427">
            <v>61268</v>
          </cell>
          <cell r="E427">
            <v>11640.92</v>
          </cell>
          <cell r="F427">
            <v>72908.92</v>
          </cell>
          <cell r="G427">
            <v>0.9</v>
          </cell>
        </row>
        <row r="428">
          <cell r="B428" t="str">
            <v xml:space="preserve">BREAKER TRIPOLAR ENCHUFABLE.TACO SIEMENS Q320 3x20 </v>
          </cell>
          <cell r="C428" t="str">
            <v>UN</v>
          </cell>
          <cell r="D428">
            <v>61268</v>
          </cell>
          <cell r="E428">
            <v>11640.92</v>
          </cell>
          <cell r="F428">
            <v>72908.92</v>
          </cell>
          <cell r="G428">
            <v>0.9</v>
          </cell>
        </row>
        <row r="429">
          <cell r="B429" t="str">
            <v xml:space="preserve">BREAKER TRIPOLAR ENCHUFABLE.TACO SIEMENS Q330 3x30 </v>
          </cell>
          <cell r="C429" t="str">
            <v>UN</v>
          </cell>
          <cell r="D429">
            <v>61268</v>
          </cell>
          <cell r="E429">
            <v>11640.92</v>
          </cell>
          <cell r="F429">
            <v>72908.92</v>
          </cell>
          <cell r="G429">
            <v>0.9</v>
          </cell>
        </row>
        <row r="430">
          <cell r="B430" t="str">
            <v xml:space="preserve">BREAKER TRIPOLAR ENCHUFABLE.TACO SIEMENS Q340 3x40 </v>
          </cell>
          <cell r="C430" t="str">
            <v>UN</v>
          </cell>
          <cell r="D430">
            <v>61268</v>
          </cell>
          <cell r="E430">
            <v>11640.92</v>
          </cell>
          <cell r="F430">
            <v>72908.92</v>
          </cell>
          <cell r="G430">
            <v>0.9</v>
          </cell>
        </row>
        <row r="431">
          <cell r="B431" t="str">
            <v>BREAKER TRIPOLAR ENCHUFABLE.TACO SIEMENS Q350 3x50</v>
          </cell>
          <cell r="C431" t="str">
            <v>UN</v>
          </cell>
          <cell r="D431">
            <v>61268</v>
          </cell>
          <cell r="E431">
            <v>11640.92</v>
          </cell>
          <cell r="F431">
            <v>72908.92</v>
          </cell>
          <cell r="G431">
            <v>0.9</v>
          </cell>
        </row>
        <row r="432">
          <cell r="B432" t="str">
            <v>BREAKER TRIPOLAR ENCHUFABLE.TACO SIEMENS Q360 3x60</v>
          </cell>
          <cell r="C432" t="str">
            <v>UN</v>
          </cell>
          <cell r="D432">
            <v>70808</v>
          </cell>
          <cell r="E432">
            <v>13453.52</v>
          </cell>
          <cell r="F432">
            <v>84261.52</v>
          </cell>
          <cell r="G432">
            <v>0.9</v>
          </cell>
        </row>
        <row r="433">
          <cell r="B433" t="str">
            <v>BREAKER TRIPOLAR ENCHUFABLE.TACO SIEMENS Q370 3x70</v>
          </cell>
          <cell r="C433" t="str">
            <v>UN</v>
          </cell>
          <cell r="D433">
            <v>70808</v>
          </cell>
          <cell r="E433">
            <v>13453.52</v>
          </cell>
          <cell r="F433">
            <v>84261.52</v>
          </cell>
          <cell r="G433">
            <v>0.9</v>
          </cell>
        </row>
        <row r="434">
          <cell r="B434" t="str">
            <v>BREAKERS CINTAS DE MARCACION Y ANILLOS DE MARCACION</v>
          </cell>
          <cell r="C434" t="str">
            <v>UN</v>
          </cell>
          <cell r="D434">
            <v>1272</v>
          </cell>
          <cell r="E434">
            <v>241.68</v>
          </cell>
          <cell r="F434">
            <v>1513.68</v>
          </cell>
          <cell r="G434">
            <v>0.1</v>
          </cell>
        </row>
        <row r="435">
          <cell r="B435" t="str">
            <v>TUBERÍA MÉTALICA Y ACCESORIOS</v>
          </cell>
          <cell r="C435">
            <v>9.9999964237213135E-2</v>
          </cell>
          <cell r="D435">
            <v>9.9999964237213135E-2</v>
          </cell>
          <cell r="E435">
            <v>9.9999964237213135E-2</v>
          </cell>
          <cell r="F435">
            <v>9.9999964237213135E-2</v>
          </cell>
          <cell r="G435">
            <v>9.9999964237213135E-2</v>
          </cell>
        </row>
        <row r="436">
          <cell r="B436" t="str">
            <v>Elementos de fijación tubería EMT 3/4", 1".</v>
          </cell>
          <cell r="C436">
            <v>9.9999964237213135E-2</v>
          </cell>
          <cell r="D436">
            <v>1060</v>
          </cell>
          <cell r="E436">
            <v>201.4</v>
          </cell>
          <cell r="F436">
            <v>1261.4000000000001</v>
          </cell>
          <cell r="G436">
            <v>1261.3994140625</v>
          </cell>
        </row>
        <row r="437">
          <cell r="B437" t="str">
            <v>Grapa doble ala galvanizada en caliente 1/2''</v>
          </cell>
          <cell r="C437" t="str">
            <v>UN</v>
          </cell>
          <cell r="D437">
            <v>1293.9310344827588</v>
          </cell>
          <cell r="E437">
            <v>245.84689655172417</v>
          </cell>
          <cell r="F437">
            <v>1539.7779310344831</v>
          </cell>
          <cell r="G437">
            <v>0.1</v>
          </cell>
        </row>
        <row r="438">
          <cell r="B438" t="str">
            <v>Grapa doble ala galvanizada en caliente 3/4''</v>
          </cell>
          <cell r="C438" t="str">
            <v>UN</v>
          </cell>
          <cell r="D438">
            <v>1313.1206896551728</v>
          </cell>
          <cell r="E438">
            <v>249.49293103448284</v>
          </cell>
          <cell r="F438">
            <v>1562.6136206896556</v>
          </cell>
          <cell r="G438">
            <v>0.13</v>
          </cell>
        </row>
        <row r="439">
          <cell r="B439" t="str">
            <v>Grapa doble ala galvanizada en caliente 1''</v>
          </cell>
          <cell r="C439" t="str">
            <v>UN</v>
          </cell>
          <cell r="D439">
            <v>1347.8448275862072</v>
          </cell>
          <cell r="E439">
            <v>256.09051724137936</v>
          </cell>
          <cell r="F439">
            <v>1603.9353448275865</v>
          </cell>
          <cell r="G439">
            <v>0.15</v>
          </cell>
        </row>
        <row r="440">
          <cell r="B440" t="str">
            <v>Grapa doble ala galvanizada en caliente 1 1/4''</v>
          </cell>
          <cell r="C440" t="str">
            <v>UN</v>
          </cell>
          <cell r="D440">
            <v>1420.0344827586209</v>
          </cell>
          <cell r="E440">
            <v>269.80655172413799</v>
          </cell>
          <cell r="F440">
            <v>1689.8410344827589</v>
          </cell>
          <cell r="G440">
            <v>0.17</v>
          </cell>
        </row>
        <row r="441">
          <cell r="B441" t="str">
            <v>Chazos Plasticos de 1/4''</v>
          </cell>
          <cell r="C441" t="str">
            <v>UN</v>
          </cell>
          <cell r="D441">
            <v>91.379310344827601</v>
          </cell>
          <cell r="E441">
            <v>17.362068965517246</v>
          </cell>
          <cell r="F441">
            <v>108.74137931034485</v>
          </cell>
          <cell r="G441">
            <v>0.03</v>
          </cell>
        </row>
        <row r="442">
          <cell r="B442" t="str">
            <v>Tornillo de Ensable 1/4''x2''</v>
          </cell>
          <cell r="C442" t="str">
            <v>UN</v>
          </cell>
          <cell r="D442">
            <v>91.379310344827601</v>
          </cell>
          <cell r="E442">
            <v>17.362068965517246</v>
          </cell>
          <cell r="F442">
            <v>108.74137931034485</v>
          </cell>
          <cell r="G442">
            <v>0.03</v>
          </cell>
        </row>
        <row r="443">
          <cell r="B443" t="str">
            <v>Tubería EMT 1/2"</v>
          </cell>
          <cell r="C443" t="str">
            <v>ML</v>
          </cell>
          <cell r="D443">
            <v>3244.8793103448279</v>
          </cell>
          <cell r="E443">
            <v>616.52706896551729</v>
          </cell>
          <cell r="F443">
            <v>3861.4063793103451</v>
          </cell>
          <cell r="G443">
            <v>0.38999999999999996</v>
          </cell>
        </row>
        <row r="444">
          <cell r="B444" t="str">
            <v>Tubería EMT 3/4"</v>
          </cell>
          <cell r="C444" t="str">
            <v>ML</v>
          </cell>
          <cell r="D444">
            <v>4702.3793103448279</v>
          </cell>
          <cell r="E444">
            <v>893.45206896551736</v>
          </cell>
          <cell r="F444">
            <v>5595.8313793103453</v>
          </cell>
          <cell r="G444">
            <v>0.66999999999999993</v>
          </cell>
        </row>
        <row r="445">
          <cell r="B445" t="str">
            <v>Tubería EMT 1''</v>
          </cell>
          <cell r="C445" t="str">
            <v>ML</v>
          </cell>
          <cell r="D445">
            <v>6918.3275862068976</v>
          </cell>
          <cell r="E445">
            <v>1314.4822413793106</v>
          </cell>
          <cell r="F445">
            <v>8232.8098275862085</v>
          </cell>
          <cell r="G445">
            <v>0.9900000000000001</v>
          </cell>
        </row>
        <row r="446">
          <cell r="B446" t="str">
            <v>Tubería EMT 1 1/4''</v>
          </cell>
          <cell r="C446" t="str">
            <v>ML</v>
          </cell>
          <cell r="D446">
            <v>10298.448275862071</v>
          </cell>
          <cell r="E446">
            <v>1956.7051724137934</v>
          </cell>
          <cell r="F446">
            <v>12255.153448275863</v>
          </cell>
          <cell r="G446">
            <v>1.31</v>
          </cell>
        </row>
        <row r="447">
          <cell r="B447" t="str">
            <v>Tubería EMT 3''</v>
          </cell>
          <cell r="C447" t="str">
            <v>ML</v>
          </cell>
          <cell r="D447">
            <v>26621.839080459769</v>
          </cell>
          <cell r="E447">
            <v>5058.1494252873563</v>
          </cell>
          <cell r="F447">
            <v>31679.988505747126</v>
          </cell>
          <cell r="G447">
            <v>2.8</v>
          </cell>
        </row>
        <row r="448">
          <cell r="B448" t="str">
            <v>Tubería EMT 2''</v>
          </cell>
          <cell r="C448" t="str">
            <v>Ml</v>
          </cell>
          <cell r="D448">
            <v>9840.3333333333339</v>
          </cell>
          <cell r="E448">
            <v>1869.6633333333334</v>
          </cell>
          <cell r="F448">
            <v>11709.996666666668</v>
          </cell>
          <cell r="G448">
            <v>1.7</v>
          </cell>
        </row>
        <row r="449">
          <cell r="B449" t="str">
            <v>TUBO GALVANIZADO 1.1/2 EMT</v>
          </cell>
          <cell r="C449">
            <v>1.6999998092651367</v>
          </cell>
          <cell r="D449">
            <v>41564.720000000001</v>
          </cell>
          <cell r="E449">
            <v>7897.2968000000001</v>
          </cell>
          <cell r="F449">
            <v>49462.016799999998</v>
          </cell>
          <cell r="G449">
            <v>49462</v>
          </cell>
        </row>
        <row r="450">
          <cell r="B450" t="str">
            <v>TUBO GALVANIZADO 1.1/4 C/U</v>
          </cell>
          <cell r="C450">
            <v>49462</v>
          </cell>
          <cell r="D450">
            <v>62374.640000000007</v>
          </cell>
          <cell r="E450">
            <v>11851.181600000002</v>
          </cell>
          <cell r="F450">
            <v>74225.82160000001</v>
          </cell>
          <cell r="G450">
            <v>74225.8125</v>
          </cell>
        </row>
        <row r="451">
          <cell r="B451" t="str">
            <v>TUBO GALVANIZADO 1.1/4 EMT</v>
          </cell>
          <cell r="C451">
            <v>74225.8125</v>
          </cell>
          <cell r="D451">
            <v>7631.2933333333331</v>
          </cell>
          <cell r="E451">
            <v>1449.9457333333332</v>
          </cell>
          <cell r="F451">
            <v>9081.239066666667</v>
          </cell>
          <cell r="G451">
            <v>9081.234375</v>
          </cell>
        </row>
        <row r="452">
          <cell r="B452" t="str">
            <v>TUBO GALVANIZADO 1/2 C/U</v>
          </cell>
          <cell r="C452">
            <v>9081.234375</v>
          </cell>
          <cell r="D452">
            <v>26901.74</v>
          </cell>
          <cell r="E452">
            <v>5111.3306000000002</v>
          </cell>
          <cell r="F452">
            <v>32013.070600000003</v>
          </cell>
          <cell r="G452">
            <v>32013.0625</v>
          </cell>
        </row>
        <row r="453">
          <cell r="B453" t="str">
            <v>TUBO GALVANIZADO 1/2 EMT</v>
          </cell>
          <cell r="C453">
            <v>32013.0625</v>
          </cell>
          <cell r="D453">
            <v>10066.82</v>
          </cell>
          <cell r="E453">
            <v>1912.6958</v>
          </cell>
          <cell r="F453">
            <v>11979.515799999999</v>
          </cell>
          <cell r="G453">
            <v>11979.515625</v>
          </cell>
        </row>
        <row r="454">
          <cell r="B454" t="str">
            <v>TUBO GALVANIZADO 2 C/U</v>
          </cell>
          <cell r="C454">
            <v>11979.515625</v>
          </cell>
          <cell r="D454">
            <v>96457.88</v>
          </cell>
          <cell r="E454">
            <v>18326.997200000002</v>
          </cell>
          <cell r="F454">
            <v>114784.8772</v>
          </cell>
          <cell r="G454">
            <v>114784.875</v>
          </cell>
        </row>
        <row r="455">
          <cell r="B455" t="str">
            <v>TUBO GALVANIZADO 1 1/2 EMT</v>
          </cell>
          <cell r="C455">
            <v>114784.875</v>
          </cell>
          <cell r="D455">
            <v>9381.6091954022995</v>
          </cell>
          <cell r="E455">
            <v>1782.505747126437</v>
          </cell>
          <cell r="F455">
            <v>11164.114942528737</v>
          </cell>
          <cell r="G455">
            <v>11164.109375</v>
          </cell>
        </row>
        <row r="456">
          <cell r="B456" t="str">
            <v>TUBO GALVANIZADO 2 EMT</v>
          </cell>
          <cell r="C456">
            <v>11164.109375</v>
          </cell>
          <cell r="D456">
            <v>11696.551724137933</v>
          </cell>
          <cell r="E456">
            <v>2222.3448275862074</v>
          </cell>
          <cell r="F456">
            <v>13918.896551724141</v>
          </cell>
          <cell r="G456">
            <v>13918.890625</v>
          </cell>
        </row>
        <row r="457">
          <cell r="B457" t="str">
            <v>TUBO GALVANIZADO 2 1/2 EMT</v>
          </cell>
          <cell r="C457">
            <v>13918.890625</v>
          </cell>
          <cell r="D457">
            <v>22386.214200000002</v>
          </cell>
          <cell r="E457">
            <v>4253.3806980000008</v>
          </cell>
          <cell r="F457">
            <v>26639.594898000003</v>
          </cell>
          <cell r="G457">
            <v>26639.59375</v>
          </cell>
        </row>
        <row r="458">
          <cell r="B458" t="str">
            <v>TUBO GALVANIZADO 3 C/U</v>
          </cell>
          <cell r="C458">
            <v>26639.59375</v>
          </cell>
          <cell r="D458">
            <v>227002.18000000002</v>
          </cell>
          <cell r="E458">
            <v>43130.414200000007</v>
          </cell>
          <cell r="F458">
            <v>270132.59420000005</v>
          </cell>
          <cell r="G458">
            <v>270132.5</v>
          </cell>
        </row>
        <row r="459">
          <cell r="B459" t="str">
            <v>TUBO GALVANIZADO 3 EMT</v>
          </cell>
          <cell r="C459">
            <v>270132.5</v>
          </cell>
          <cell r="D459">
            <v>104796.90000000001</v>
          </cell>
          <cell r="E459">
            <v>19911.411000000004</v>
          </cell>
          <cell r="F459">
            <v>124708.31100000002</v>
          </cell>
          <cell r="G459">
            <v>124708.25</v>
          </cell>
        </row>
        <row r="460">
          <cell r="B460" t="str">
            <v>TUBO GALVANIZADO 3/4 C/U</v>
          </cell>
          <cell r="C460">
            <v>124708.25</v>
          </cell>
          <cell r="D460">
            <v>33399.54</v>
          </cell>
          <cell r="E460">
            <v>6345.9126000000006</v>
          </cell>
          <cell r="F460">
            <v>39745.452600000004</v>
          </cell>
          <cell r="G460">
            <v>39745.4375</v>
          </cell>
        </row>
        <row r="461">
          <cell r="B461" t="str">
            <v>TUBO GALVANIZADO 3/4 EMT</v>
          </cell>
          <cell r="C461">
            <v>39745.4375</v>
          </cell>
          <cell r="D461">
            <v>16437.420000000002</v>
          </cell>
          <cell r="E461">
            <v>3123.1098000000002</v>
          </cell>
          <cell r="F461">
            <v>19560.529800000004</v>
          </cell>
          <cell r="G461">
            <v>19560.515625</v>
          </cell>
        </row>
        <row r="462">
          <cell r="B462" t="str">
            <v>TUBO GALVANIZADO 4 C/U</v>
          </cell>
          <cell r="C462">
            <v>19560.515625</v>
          </cell>
          <cell r="D462">
            <v>298145.14</v>
          </cell>
          <cell r="E462">
            <v>56647.5766</v>
          </cell>
          <cell r="F462">
            <v>354792.71660000004</v>
          </cell>
          <cell r="G462">
            <v>354792.5</v>
          </cell>
        </row>
        <row r="463">
          <cell r="B463" t="str">
            <v>TUBO GALVANIZADO 3/4 C/U</v>
          </cell>
          <cell r="C463">
            <v>354792.5</v>
          </cell>
          <cell r="D463">
            <v>6643.02</v>
          </cell>
          <cell r="E463">
            <v>1262.1738</v>
          </cell>
          <cell r="F463">
            <v>7905.1938000000009</v>
          </cell>
          <cell r="G463">
            <v>7905.19140625</v>
          </cell>
        </row>
        <row r="464">
          <cell r="B464" t="str">
            <v>TUBO GALVANIZADO 1 C/U</v>
          </cell>
          <cell r="C464">
            <v>7905.19140625</v>
          </cell>
          <cell r="D464">
            <v>11358.960000000001</v>
          </cell>
          <cell r="E464">
            <v>2158.2024000000001</v>
          </cell>
          <cell r="F464">
            <v>13517.162400000001</v>
          </cell>
          <cell r="G464">
            <v>13517.15625</v>
          </cell>
        </row>
        <row r="465">
          <cell r="B465" t="str">
            <v>TUBO GALVANIZADO 1 EMT</v>
          </cell>
          <cell r="C465">
            <v>13517.15625</v>
          </cell>
          <cell r="D465">
            <v>24123.48</v>
          </cell>
          <cell r="E465">
            <v>4583.4611999999997</v>
          </cell>
          <cell r="F465">
            <v>28706.941200000001</v>
          </cell>
          <cell r="G465">
            <v>28706.9375</v>
          </cell>
        </row>
        <row r="466">
          <cell r="B466" t="str">
            <v>TUBO GALVANIZADO 1.1/2 C/U</v>
          </cell>
          <cell r="C466">
            <v>28706.9375</v>
          </cell>
          <cell r="D466">
            <v>25505.72</v>
          </cell>
          <cell r="E466">
            <v>4846.0868</v>
          </cell>
          <cell r="F466">
            <v>30351.806800000002</v>
          </cell>
          <cell r="G466">
            <v>0.15</v>
          </cell>
        </row>
        <row r="467">
          <cell r="B467" t="str">
            <v>Unión EMT 1/2''</v>
          </cell>
          <cell r="C467" t="str">
            <v>UN</v>
          </cell>
          <cell r="D467">
            <v>593.96551724137942</v>
          </cell>
          <cell r="E467">
            <v>112.85344827586209</v>
          </cell>
          <cell r="F467">
            <v>706.81896551724151</v>
          </cell>
          <cell r="G467">
            <v>0.1</v>
          </cell>
        </row>
        <row r="468">
          <cell r="B468" t="str">
            <v>Unión EMT 3/4''</v>
          </cell>
          <cell r="C468" t="str">
            <v>UN</v>
          </cell>
          <cell r="D468">
            <v>913.79310344827593</v>
          </cell>
          <cell r="E468">
            <v>173.62068965517244</v>
          </cell>
          <cell r="F468">
            <v>1087.4137931034484</v>
          </cell>
          <cell r="G468">
            <v>0.125</v>
          </cell>
        </row>
        <row r="469">
          <cell r="B469" t="str">
            <v>Unión EMT 1''</v>
          </cell>
          <cell r="C469" t="str">
            <v>UN</v>
          </cell>
          <cell r="D469">
            <v>1325</v>
          </cell>
          <cell r="E469">
            <v>251.75</v>
          </cell>
          <cell r="F469">
            <v>1576.75</v>
          </cell>
          <cell r="G469">
            <v>0.15</v>
          </cell>
        </row>
        <row r="470">
          <cell r="B470" t="str">
            <v>Unión EMT 1''</v>
          </cell>
          <cell r="C470" t="str">
            <v>UN</v>
          </cell>
          <cell r="D470">
            <v>1325</v>
          </cell>
          <cell r="E470">
            <v>251.75</v>
          </cell>
          <cell r="F470">
            <v>1576.75</v>
          </cell>
          <cell r="G470">
            <v>0.15</v>
          </cell>
        </row>
        <row r="471">
          <cell r="B471" t="str">
            <v>Unión EMT 1 1/4''</v>
          </cell>
          <cell r="C471" t="str">
            <v>UN</v>
          </cell>
          <cell r="D471">
            <v>1964.6551724137933</v>
          </cell>
          <cell r="E471">
            <v>373.2844827586207</v>
          </cell>
          <cell r="F471">
            <v>2337.9396551724139</v>
          </cell>
          <cell r="G471">
            <v>0.17</v>
          </cell>
        </row>
        <row r="472">
          <cell r="B472" t="str">
            <v>Unión EMT 1 1/2''</v>
          </cell>
          <cell r="C472" t="str">
            <v>un</v>
          </cell>
          <cell r="D472">
            <v>2421.5517241379312</v>
          </cell>
          <cell r="E472">
            <v>460.09482758620692</v>
          </cell>
          <cell r="F472">
            <v>2881.6465517241381</v>
          </cell>
          <cell r="G472">
            <v>0.35</v>
          </cell>
        </row>
        <row r="473">
          <cell r="B473" t="str">
            <v>Unión EMT 3''</v>
          </cell>
          <cell r="C473" t="str">
            <v>un</v>
          </cell>
          <cell r="D473">
            <v>7447.4137931034493</v>
          </cell>
          <cell r="E473">
            <v>1415.0086206896553</v>
          </cell>
          <cell r="F473">
            <v>8862.4224137931051</v>
          </cell>
          <cell r="G473">
            <v>0.35</v>
          </cell>
        </row>
        <row r="474">
          <cell r="B474" t="str">
            <v>Unión EMT 2''</v>
          </cell>
          <cell r="C474" t="str">
            <v>un</v>
          </cell>
          <cell r="D474">
            <v>3609.4827586206902</v>
          </cell>
          <cell r="E474">
            <v>685.80172413793116</v>
          </cell>
          <cell r="F474">
            <v>4295.2844827586214</v>
          </cell>
          <cell r="G474">
            <v>0.22</v>
          </cell>
        </row>
        <row r="475">
          <cell r="B475" t="str">
            <v>UNIÓN METÁLICA GALVANIZADA DE 1,1/2</v>
          </cell>
          <cell r="C475">
            <v>0.21999990940093994</v>
          </cell>
          <cell r="D475">
            <v>2968</v>
          </cell>
          <cell r="E475">
            <v>563.91999999999996</v>
          </cell>
          <cell r="F475">
            <v>3531.92</v>
          </cell>
          <cell r="G475">
            <v>0.05</v>
          </cell>
        </row>
        <row r="476">
          <cell r="B476" t="str">
            <v>UNIÓN METÁLICA GALVANIZADA DE 1</v>
          </cell>
          <cell r="C476">
            <v>4.9999982118606567E-2</v>
          </cell>
          <cell r="D476">
            <v>2968</v>
          </cell>
          <cell r="E476">
            <v>563.91999999999996</v>
          </cell>
          <cell r="F476">
            <v>3531.92</v>
          </cell>
          <cell r="G476">
            <v>0.05</v>
          </cell>
        </row>
        <row r="477">
          <cell r="B477" t="str">
            <v>Entrada a Caja EMT 1/2''</v>
          </cell>
          <cell r="C477" t="str">
            <v>UN</v>
          </cell>
          <cell r="D477">
            <v>593.96551724137942</v>
          </cell>
          <cell r="E477">
            <v>112.85344827586209</v>
          </cell>
          <cell r="F477">
            <v>706.81896551724151</v>
          </cell>
          <cell r="G477">
            <v>0.1</v>
          </cell>
        </row>
        <row r="478">
          <cell r="B478" t="str">
            <v>Entrada a Caja EMT 3/4''</v>
          </cell>
          <cell r="C478" t="str">
            <v>UN</v>
          </cell>
          <cell r="D478">
            <v>868.10344827586221</v>
          </cell>
          <cell r="E478">
            <v>164.93965517241381</v>
          </cell>
          <cell r="F478">
            <v>1033.043103448276</v>
          </cell>
          <cell r="G478">
            <v>0.125</v>
          </cell>
        </row>
        <row r="479">
          <cell r="B479" t="str">
            <v>Entrada a Caja EMT 1 1/4''</v>
          </cell>
          <cell r="C479" t="str">
            <v>UN</v>
          </cell>
          <cell r="D479">
            <v>2010.3448275862072</v>
          </cell>
          <cell r="E479">
            <v>381.96551724137936</v>
          </cell>
          <cell r="F479">
            <v>2392.3103448275865</v>
          </cell>
          <cell r="G479">
            <v>0.17</v>
          </cell>
        </row>
        <row r="480">
          <cell r="B480" t="str">
            <v>Entrada a Caja EMT 1 1/2''</v>
          </cell>
          <cell r="C480" t="str">
            <v>un</v>
          </cell>
          <cell r="D480">
            <v>2330.1724137931037</v>
          </cell>
          <cell r="E480">
            <v>442.73275862068971</v>
          </cell>
          <cell r="F480">
            <v>2772.9051724137935</v>
          </cell>
          <cell r="G480">
            <v>0.35</v>
          </cell>
        </row>
        <row r="481">
          <cell r="B481" t="str">
            <v>Entrada a Caja EMT 3''</v>
          </cell>
          <cell r="C481" t="str">
            <v>un</v>
          </cell>
          <cell r="D481">
            <v>7173.2758620689665</v>
          </cell>
          <cell r="E481">
            <v>1362.9224137931037</v>
          </cell>
          <cell r="F481">
            <v>8536.1982758620707</v>
          </cell>
          <cell r="G481">
            <v>0.33</v>
          </cell>
        </row>
        <row r="482">
          <cell r="B482" t="str">
            <v>Entrada a Caja EMT 2''</v>
          </cell>
          <cell r="C482" t="str">
            <v>un</v>
          </cell>
          <cell r="D482">
            <v>3243.9655172413795</v>
          </cell>
          <cell r="E482">
            <v>616.35344827586209</v>
          </cell>
          <cell r="F482">
            <v>3860.3189655172418</v>
          </cell>
          <cell r="G482">
            <v>0.25</v>
          </cell>
        </row>
        <row r="483">
          <cell r="B483" t="str">
            <v>Curva EMT 3''</v>
          </cell>
          <cell r="C483" t="str">
            <v>un</v>
          </cell>
          <cell r="D483">
            <v>29515.517241379315</v>
          </cell>
          <cell r="E483">
            <v>5607.9482758620697</v>
          </cell>
          <cell r="F483">
            <v>35123.465517241384</v>
          </cell>
          <cell r="G483">
            <v>0.6</v>
          </cell>
        </row>
        <row r="484">
          <cell r="B484" t="str">
            <v>Curva EMT 2''</v>
          </cell>
          <cell r="C484" t="str">
            <v>un</v>
          </cell>
          <cell r="D484">
            <v>9964</v>
          </cell>
          <cell r="E484">
            <v>1893.16</v>
          </cell>
          <cell r="F484">
            <v>11857.16</v>
          </cell>
          <cell r="G484">
            <v>0.45</v>
          </cell>
        </row>
        <row r="485">
          <cell r="B485" t="str">
            <v>CURVA GALVANIZADA DE 1"</v>
          </cell>
          <cell r="C485">
            <v>0.44999980926513672</v>
          </cell>
          <cell r="D485">
            <v>5777</v>
          </cell>
          <cell r="E485">
            <v>1097.6300000000001</v>
          </cell>
          <cell r="F485">
            <v>6874.63</v>
          </cell>
          <cell r="G485">
            <v>0.05</v>
          </cell>
        </row>
        <row r="486">
          <cell r="B486" t="str">
            <v>CURVA GALVANIZADA DE 3/4"</v>
          </cell>
          <cell r="C486">
            <v>4.9999982118606567E-2</v>
          </cell>
          <cell r="D486">
            <v>4293</v>
          </cell>
          <cell r="E486">
            <v>815.67</v>
          </cell>
          <cell r="F486">
            <v>5108.67</v>
          </cell>
          <cell r="G486">
            <v>0.05</v>
          </cell>
        </row>
        <row r="487">
          <cell r="B487" t="str">
            <v>Conduleta en L 1/2''</v>
          </cell>
          <cell r="C487" t="str">
            <v>UN</v>
          </cell>
          <cell r="D487">
            <v>6890</v>
          </cell>
          <cell r="E487">
            <v>1309.0999999999999</v>
          </cell>
          <cell r="F487">
            <v>8199.1</v>
          </cell>
          <cell r="G487">
            <v>0.3</v>
          </cell>
        </row>
        <row r="488">
          <cell r="B488" t="str">
            <v>Conduleta en L 3/4''</v>
          </cell>
          <cell r="C488" t="str">
            <v>UN</v>
          </cell>
          <cell r="D488">
            <v>13674</v>
          </cell>
          <cell r="E488">
            <v>2598.06</v>
          </cell>
          <cell r="F488">
            <v>16272.06</v>
          </cell>
          <cell r="G488">
            <v>0.32500000000000001</v>
          </cell>
        </row>
        <row r="489">
          <cell r="B489" t="str">
            <v>Conduleta en L 1''</v>
          </cell>
          <cell r="C489" t="str">
            <v>UN</v>
          </cell>
          <cell r="D489">
            <v>13886</v>
          </cell>
          <cell r="E489">
            <v>2638.34</v>
          </cell>
          <cell r="F489">
            <v>16524.34</v>
          </cell>
          <cell r="G489">
            <v>0.35</v>
          </cell>
        </row>
        <row r="490">
          <cell r="B490" t="str">
            <v>Conduleta en L 1 1/4''</v>
          </cell>
          <cell r="C490" t="str">
            <v>UN</v>
          </cell>
          <cell r="D490">
            <v>18184.482758620692</v>
          </cell>
          <cell r="E490">
            <v>3455.0517241379316</v>
          </cell>
          <cell r="F490">
            <v>21639.534482758623</v>
          </cell>
          <cell r="G490">
            <v>0.37</v>
          </cell>
        </row>
        <row r="491">
          <cell r="B491" t="str">
            <v>Conduleta en L 2''</v>
          </cell>
          <cell r="C491" t="str">
            <v>UN</v>
          </cell>
          <cell r="D491">
            <v>21931.034482758623</v>
          </cell>
          <cell r="E491">
            <v>4166.8965517241386</v>
          </cell>
          <cell r="F491">
            <v>26097.931034482761</v>
          </cell>
          <cell r="G491">
            <v>0.5</v>
          </cell>
        </row>
        <row r="492">
          <cell r="B492" t="str">
            <v>CORAZA METÁLICA 3/4"</v>
          </cell>
          <cell r="C492">
            <v>0.5</v>
          </cell>
          <cell r="D492">
            <v>2941</v>
          </cell>
          <cell r="E492">
            <v>558.79</v>
          </cell>
          <cell r="F492">
            <v>3499.79</v>
          </cell>
          <cell r="G492">
            <v>0.5</v>
          </cell>
        </row>
        <row r="493">
          <cell r="B493" t="str">
            <v>CORAZA METÁLICA 1"</v>
          </cell>
          <cell r="C493">
            <v>0.5</v>
          </cell>
          <cell r="D493">
            <v>0</v>
          </cell>
          <cell r="E493">
            <v>0</v>
          </cell>
          <cell r="F493">
            <v>0</v>
          </cell>
          <cell r="G493">
            <v>0</v>
          </cell>
        </row>
        <row r="494">
          <cell r="B494" t="str">
            <v>CORAZA METÁLICA 1. 1/2"</v>
          </cell>
          <cell r="C494">
            <v>0</v>
          </cell>
          <cell r="D494">
            <v>0</v>
          </cell>
          <cell r="E494">
            <v>0</v>
          </cell>
          <cell r="F494">
            <v>0</v>
          </cell>
          <cell r="G494">
            <v>0</v>
          </cell>
        </row>
        <row r="495">
          <cell r="B495" t="str">
            <v>CORAZA METÁLICA 2"</v>
          </cell>
          <cell r="C495" t="str">
            <v>ML</v>
          </cell>
          <cell r="D495">
            <v>14591.960000000001</v>
          </cell>
          <cell r="E495">
            <v>2772.4724000000001</v>
          </cell>
          <cell r="F495">
            <v>17364.432400000002</v>
          </cell>
          <cell r="G495">
            <v>17364.421875</v>
          </cell>
        </row>
        <row r="496">
          <cell r="B496" t="str">
            <v>CORAZA METÁLICA 3"</v>
          </cell>
          <cell r="C496" t="str">
            <v>ML</v>
          </cell>
          <cell r="D496">
            <v>42848.380000000005</v>
          </cell>
          <cell r="E496">
            <v>8141.1922000000013</v>
          </cell>
          <cell r="F496">
            <v>50989.57220000001</v>
          </cell>
          <cell r="G496">
            <v>50989.5625</v>
          </cell>
        </row>
        <row r="497">
          <cell r="B497" t="str">
            <v>CORAZA METÁLICA AMERICANA 1"</v>
          </cell>
          <cell r="C497">
            <v>50989.5625</v>
          </cell>
          <cell r="D497">
            <v>6222.2000000000007</v>
          </cell>
          <cell r="E497">
            <v>1182.2180000000001</v>
          </cell>
          <cell r="F497">
            <v>7404.4180000000006</v>
          </cell>
          <cell r="G497">
            <v>7404.41796875</v>
          </cell>
        </row>
        <row r="498">
          <cell r="B498" t="str">
            <v>CONECTOR RECTO 3/4"</v>
          </cell>
          <cell r="C498">
            <v>7404.41796875</v>
          </cell>
          <cell r="D498">
            <v>2828</v>
          </cell>
          <cell r="E498">
            <v>537.32000000000005</v>
          </cell>
          <cell r="F498">
            <v>3365.32</v>
          </cell>
          <cell r="G498">
            <v>3365.318359375</v>
          </cell>
        </row>
        <row r="499">
          <cell r="B499" t="str">
            <v>CONECTOR CURVO 3/4"</v>
          </cell>
          <cell r="C499">
            <v>3365.318359375</v>
          </cell>
          <cell r="D499">
            <v>2374</v>
          </cell>
          <cell r="E499">
            <v>451.06</v>
          </cell>
          <cell r="F499">
            <v>2825.06</v>
          </cell>
          <cell r="G499">
            <v>2825.05859375</v>
          </cell>
        </row>
        <row r="500">
          <cell r="B500" t="str">
            <v>CONECTOR RECTO 1"</v>
          </cell>
          <cell r="C500" t="str">
            <v>Un</v>
          </cell>
          <cell r="D500">
            <v>3331</v>
          </cell>
          <cell r="E500">
            <v>632.89</v>
          </cell>
          <cell r="F500">
            <v>3963.89</v>
          </cell>
          <cell r="G500">
            <v>0.3</v>
          </cell>
        </row>
        <row r="501">
          <cell r="B501" t="str">
            <v>CONECTOR CURVO 1"</v>
          </cell>
          <cell r="C501" t="str">
            <v>Un</v>
          </cell>
          <cell r="D501">
            <v>4241</v>
          </cell>
          <cell r="E501">
            <v>805.79</v>
          </cell>
          <cell r="F501">
            <v>5046.79</v>
          </cell>
          <cell r="G501">
            <v>0.3</v>
          </cell>
        </row>
        <row r="502">
          <cell r="B502" t="str">
            <v>CONECTOR CURVO 2"</v>
          </cell>
          <cell r="C502" t="str">
            <v>Un</v>
          </cell>
          <cell r="D502">
            <v>19687.38</v>
          </cell>
          <cell r="E502">
            <v>3740.6022000000003</v>
          </cell>
          <cell r="F502">
            <v>23427.982200000002</v>
          </cell>
          <cell r="G502">
            <v>0.3</v>
          </cell>
        </row>
        <row r="503">
          <cell r="B503" t="str">
            <v>CONECTOR CURVO 3"</v>
          </cell>
          <cell r="C503" t="str">
            <v>Un</v>
          </cell>
          <cell r="D503">
            <v>75273.78</v>
          </cell>
          <cell r="E503">
            <v>14302.0182</v>
          </cell>
          <cell r="F503">
            <v>89575.798200000005</v>
          </cell>
          <cell r="G503">
            <v>0.4</v>
          </cell>
        </row>
        <row r="504">
          <cell r="B504" t="str">
            <v>CONECTOR RECTO 1,1/2"</v>
          </cell>
          <cell r="C504">
            <v>0.39999985694885254</v>
          </cell>
          <cell r="D504">
            <v>0</v>
          </cell>
          <cell r="E504">
            <v>0</v>
          </cell>
          <cell r="F504">
            <v>0</v>
          </cell>
          <cell r="G504">
            <v>0</v>
          </cell>
        </row>
        <row r="505">
          <cell r="B505" t="str">
            <v>CONECTOR RECTO 2"</v>
          </cell>
          <cell r="C505" t="str">
            <v>Un</v>
          </cell>
          <cell r="D505">
            <v>7874.7400000000007</v>
          </cell>
          <cell r="E505">
            <v>1496.2006000000001</v>
          </cell>
          <cell r="F505">
            <v>9370.9406000000017</v>
          </cell>
          <cell r="G505">
            <v>0.2</v>
          </cell>
        </row>
        <row r="506">
          <cell r="B506" t="str">
            <v>CONECTOR RECTO 3"</v>
          </cell>
          <cell r="C506" t="str">
            <v>Un</v>
          </cell>
          <cell r="D506">
            <v>37057.599999999999</v>
          </cell>
          <cell r="E506">
            <v>7040.9439999999995</v>
          </cell>
          <cell r="F506">
            <v>44098.543999999994</v>
          </cell>
          <cell r="G506">
            <v>0.3</v>
          </cell>
        </row>
        <row r="507">
          <cell r="B507" t="str">
            <v>CONECTOR CURVO 1,1/2"</v>
          </cell>
          <cell r="C507">
            <v>0.29999995231628418</v>
          </cell>
          <cell r="D507">
            <v>0</v>
          </cell>
          <cell r="E507">
            <v>0</v>
          </cell>
          <cell r="F507">
            <v>0</v>
          </cell>
          <cell r="G507">
            <v>0</v>
          </cell>
        </row>
        <row r="508">
          <cell r="B508" t="str">
            <v>TUBERÍA PLASTICA Y ACCESORIOS</v>
          </cell>
          <cell r="C508">
            <v>0</v>
          </cell>
          <cell r="D508">
            <v>0</v>
          </cell>
          <cell r="E508">
            <v>0</v>
          </cell>
          <cell r="F508">
            <v>0</v>
          </cell>
          <cell r="G508">
            <v>0</v>
          </cell>
        </row>
        <row r="509">
          <cell r="B509" t="str">
            <v>Tubo PVC DB60 1/2''</v>
          </cell>
          <cell r="C509" t="str">
            <v>ML</v>
          </cell>
          <cell r="D509">
            <v>1415.4655172413795</v>
          </cell>
          <cell r="E509">
            <v>268.93844827586213</v>
          </cell>
          <cell r="F509">
            <v>1684.4039655172417</v>
          </cell>
          <cell r="G509">
            <v>0.15</v>
          </cell>
        </row>
        <row r="510">
          <cell r="B510" t="str">
            <v>Tubo PVC DB60 3/4''</v>
          </cell>
          <cell r="C510" t="str">
            <v>ML</v>
          </cell>
          <cell r="D510">
            <v>1060</v>
          </cell>
          <cell r="E510">
            <v>201.4</v>
          </cell>
          <cell r="F510">
            <v>1261.4000000000001</v>
          </cell>
          <cell r="G510">
            <v>0.19</v>
          </cell>
        </row>
        <row r="511">
          <cell r="B511" t="str">
            <v>Tubo PVC DB60 1''</v>
          </cell>
          <cell r="C511" t="str">
            <v>ML</v>
          </cell>
          <cell r="D511">
            <v>1905</v>
          </cell>
          <cell r="E511">
            <v>361.95</v>
          </cell>
          <cell r="F511">
            <v>2266.9499999999998</v>
          </cell>
          <cell r="G511">
            <v>0.25</v>
          </cell>
        </row>
        <row r="512">
          <cell r="B512" t="str">
            <v>Tubo PVC DB60 2''</v>
          </cell>
          <cell r="C512" t="str">
            <v>ML</v>
          </cell>
          <cell r="D512">
            <v>3463.275862068966</v>
          </cell>
          <cell r="E512">
            <v>658.02241379310351</v>
          </cell>
          <cell r="F512">
            <v>4121.2982758620692</v>
          </cell>
          <cell r="G512">
            <v>0.253</v>
          </cell>
        </row>
        <row r="513">
          <cell r="B513" t="str">
            <v>Curva PVC 1/2''</v>
          </cell>
          <cell r="C513" t="str">
            <v>UN</v>
          </cell>
          <cell r="D513">
            <v>547.36206896551732</v>
          </cell>
          <cell r="E513">
            <v>103.99879310344829</v>
          </cell>
          <cell r="F513">
            <v>651.36086206896562</v>
          </cell>
          <cell r="G513">
            <v>4.9999999999999996E-2</v>
          </cell>
        </row>
        <row r="514">
          <cell r="B514" t="str">
            <v>Curva PVC 3/4''</v>
          </cell>
          <cell r="C514" t="str">
            <v>UN</v>
          </cell>
          <cell r="D514">
            <v>300</v>
          </cell>
          <cell r="E514">
            <v>57</v>
          </cell>
          <cell r="F514">
            <v>357</v>
          </cell>
          <cell r="G514">
            <v>6.3333333333333339E-2</v>
          </cell>
        </row>
        <row r="515">
          <cell r="B515" t="str">
            <v>Curva PVC 1''</v>
          </cell>
          <cell r="C515" t="str">
            <v>UN</v>
          </cell>
          <cell r="D515">
            <v>350</v>
          </cell>
          <cell r="E515">
            <v>66.5</v>
          </cell>
          <cell r="F515">
            <v>416.5</v>
          </cell>
          <cell r="G515">
            <v>8.3333333333333329E-2</v>
          </cell>
        </row>
        <row r="516">
          <cell r="B516" t="str">
            <v>Entrada a Caja PVC 1/2''</v>
          </cell>
          <cell r="C516" t="str">
            <v>UN</v>
          </cell>
          <cell r="D516">
            <v>275.96551724137936</v>
          </cell>
          <cell r="E516">
            <v>52.433448275862077</v>
          </cell>
          <cell r="F516">
            <v>328.39896551724144</v>
          </cell>
          <cell r="G516">
            <v>1.6666666666666666E-2</v>
          </cell>
        </row>
        <row r="517">
          <cell r="B517" t="str">
            <v>Entrada a Caja PVC 3/4''</v>
          </cell>
          <cell r="C517" t="str">
            <v>UN</v>
          </cell>
          <cell r="D517">
            <v>250</v>
          </cell>
          <cell r="E517">
            <v>47.5</v>
          </cell>
          <cell r="F517">
            <v>297.5</v>
          </cell>
          <cell r="G517">
            <v>2.1111111111111112E-2</v>
          </cell>
        </row>
        <row r="518">
          <cell r="B518" t="str">
            <v>Entrada a Caja PVC 1''</v>
          </cell>
          <cell r="C518" t="str">
            <v>UN</v>
          </cell>
          <cell r="D518">
            <v>250</v>
          </cell>
          <cell r="E518">
            <v>47.5</v>
          </cell>
          <cell r="F518">
            <v>297.5</v>
          </cell>
          <cell r="G518">
            <v>2.7777777777777776E-2</v>
          </cell>
        </row>
        <row r="519">
          <cell r="B519" t="str">
            <v>Unión PVC 1/2''</v>
          </cell>
          <cell r="C519" t="str">
            <v>UN</v>
          </cell>
          <cell r="D519">
            <v>193.72413793103451</v>
          </cell>
          <cell r="E519">
            <v>36.807586206896559</v>
          </cell>
          <cell r="F519">
            <v>230.53172413793106</v>
          </cell>
          <cell r="G519">
            <v>1.6666666666666666E-2</v>
          </cell>
        </row>
        <row r="520">
          <cell r="B520" t="str">
            <v>Unión PVC 3/4''</v>
          </cell>
          <cell r="C520" t="str">
            <v>UN</v>
          </cell>
          <cell r="D520">
            <v>402.06896551724139</v>
          </cell>
          <cell r="E520">
            <v>76.393103448275866</v>
          </cell>
          <cell r="F520">
            <v>478.46206896551723</v>
          </cell>
          <cell r="G520">
            <v>2.1111111111111112E-2</v>
          </cell>
        </row>
        <row r="521">
          <cell r="B521" t="str">
            <v>Unión PVC 1''</v>
          </cell>
          <cell r="C521" t="str">
            <v>UN</v>
          </cell>
          <cell r="D521">
            <v>654.27586206896558</v>
          </cell>
          <cell r="E521">
            <v>124.31241379310346</v>
          </cell>
          <cell r="F521">
            <v>778.58827586206905</v>
          </cell>
          <cell r="G521">
            <v>2.7777777777777776E-2</v>
          </cell>
        </row>
        <row r="522">
          <cell r="B522" t="str">
            <v>Tubería PVC 1"</v>
          </cell>
          <cell r="C522">
            <v>2.7777776122093201E-2</v>
          </cell>
          <cell r="D522">
            <v>5300</v>
          </cell>
          <cell r="E522">
            <v>1007</v>
          </cell>
          <cell r="F522">
            <v>6307</v>
          </cell>
          <cell r="G522">
            <v>6307</v>
          </cell>
        </row>
        <row r="523">
          <cell r="B523" t="str">
            <v>TUBO PVC 1" PLASTIMEC</v>
          </cell>
          <cell r="C523">
            <v>6307</v>
          </cell>
          <cell r="D523">
            <v>7697.72</v>
          </cell>
          <cell r="E523">
            <v>1462.5668000000001</v>
          </cell>
          <cell r="F523">
            <v>9160.2867999999999</v>
          </cell>
          <cell r="G523">
            <v>9160.28125</v>
          </cell>
        </row>
        <row r="524">
          <cell r="B524" t="str">
            <v>TUBO PVC 1/2 PLASTIMEC</v>
          </cell>
          <cell r="C524">
            <v>9160.28125</v>
          </cell>
          <cell r="D524">
            <v>4244.24</v>
          </cell>
          <cell r="E524">
            <v>806.40559999999994</v>
          </cell>
          <cell r="F524">
            <v>5050.6455999999998</v>
          </cell>
          <cell r="G524">
            <v>5050.64453125</v>
          </cell>
        </row>
        <row r="525">
          <cell r="B525" t="str">
            <v>TUBO PVC 11/2 PLASTIMEC</v>
          </cell>
          <cell r="C525">
            <v>5050.64453125</v>
          </cell>
          <cell r="D525">
            <v>15173.900000000001</v>
          </cell>
          <cell r="E525">
            <v>2883.0410000000002</v>
          </cell>
          <cell r="F525">
            <v>18056.941000000003</v>
          </cell>
          <cell r="G525">
            <v>18056.9375</v>
          </cell>
        </row>
        <row r="526">
          <cell r="B526" t="str">
            <v>TUBO PVC 11/4 PLASTIMEC</v>
          </cell>
          <cell r="C526">
            <v>18056.9375</v>
          </cell>
          <cell r="D526">
            <v>11903.800000000001</v>
          </cell>
          <cell r="E526">
            <v>2261.7220000000002</v>
          </cell>
          <cell r="F526">
            <v>14165.522000000001</v>
          </cell>
          <cell r="G526">
            <v>14165.515625</v>
          </cell>
        </row>
        <row r="527">
          <cell r="B527" t="str">
            <v>TUBO PVC 2" PLASTIMEC</v>
          </cell>
          <cell r="C527">
            <v>14165.515625</v>
          </cell>
          <cell r="D527">
            <v>23344.38</v>
          </cell>
          <cell r="E527">
            <v>4435.4322000000002</v>
          </cell>
          <cell r="F527">
            <v>27779.8122</v>
          </cell>
          <cell r="G527">
            <v>27779.796875</v>
          </cell>
        </row>
        <row r="528">
          <cell r="B528" t="str">
            <v>TUBO PVC 3/4 PLASTIMEC</v>
          </cell>
          <cell r="C528">
            <v>27779.796875</v>
          </cell>
          <cell r="D528">
            <v>5554.4000000000005</v>
          </cell>
          <cell r="E528">
            <v>1055.336</v>
          </cell>
          <cell r="F528">
            <v>6609.7360000000008</v>
          </cell>
          <cell r="G528">
            <v>6609.734375</v>
          </cell>
        </row>
        <row r="529">
          <cell r="B529" t="str">
            <v>PUESTA A TIERRA</v>
          </cell>
          <cell r="C529">
            <v>6609.734375</v>
          </cell>
          <cell r="D529">
            <v>6609.734375</v>
          </cell>
          <cell r="E529">
            <v>6609.734375</v>
          </cell>
          <cell r="F529">
            <v>6609.734375</v>
          </cell>
          <cell r="G529">
            <v>6609.734375</v>
          </cell>
        </row>
        <row r="530">
          <cell r="B530" t="str">
            <v>VARILLA COBRE - COBRE 1/2 x 2,40 MT</v>
          </cell>
          <cell r="C530" t="str">
            <v>UN</v>
          </cell>
          <cell r="D530">
            <v>145651.36111111112</v>
          </cell>
          <cell r="E530">
            <v>27673.758611111112</v>
          </cell>
          <cell r="F530">
            <v>173325.11972222224</v>
          </cell>
          <cell r="G530">
            <v>173325</v>
          </cell>
        </row>
        <row r="531">
          <cell r="B531" t="str">
            <v>VARILLA COOPER WELL 5/8 x 1 MT</v>
          </cell>
          <cell r="C531" t="str">
            <v>UN</v>
          </cell>
          <cell r="D531">
            <v>13809.444444444445</v>
          </cell>
          <cell r="E531">
            <v>2623.7944444444447</v>
          </cell>
          <cell r="F531">
            <v>16433.238888888889</v>
          </cell>
          <cell r="G531">
            <v>16433.234375</v>
          </cell>
        </row>
        <row r="532">
          <cell r="B532" t="str">
            <v>VARILLA COOPER WELL 5/8 x 1.5 MT</v>
          </cell>
          <cell r="C532" t="str">
            <v>UN</v>
          </cell>
          <cell r="D532">
            <v>20714.166666666668</v>
          </cell>
          <cell r="E532">
            <v>3935.6916666666671</v>
          </cell>
          <cell r="F532">
            <v>24649.858333333334</v>
          </cell>
          <cell r="G532">
            <v>24649.84375</v>
          </cell>
        </row>
        <row r="533">
          <cell r="B533" t="str">
            <v>VARILLA COOPER WELL 5/8 x 1.8 MT</v>
          </cell>
          <cell r="C533" t="str">
            <v>UN</v>
          </cell>
          <cell r="D533">
            <v>24857</v>
          </cell>
          <cell r="E533">
            <v>4722.83</v>
          </cell>
          <cell r="F533">
            <v>29579.83</v>
          </cell>
          <cell r="G533">
            <v>29579.828125</v>
          </cell>
        </row>
        <row r="534">
          <cell r="B534" t="str">
            <v>VARILLA COOPER WELL 5/8 x 2.4 MT</v>
          </cell>
          <cell r="C534">
            <v>29579.828125</v>
          </cell>
          <cell r="D534">
            <v>32920.361111111117</v>
          </cell>
          <cell r="E534">
            <v>6254.8686111111119</v>
          </cell>
          <cell r="F534">
            <v>39175.229722222226</v>
          </cell>
          <cell r="G534">
            <v>39175.21875</v>
          </cell>
        </row>
        <row r="535">
          <cell r="B535" t="str">
            <v>GRAPA P/VARILLA COOPER WELL T/EPM</v>
          </cell>
          <cell r="C535">
            <v>39175.21875</v>
          </cell>
          <cell r="D535">
            <v>5336.8055555555566</v>
          </cell>
          <cell r="E535">
            <v>1013.9930555555558</v>
          </cell>
          <cell r="F535">
            <v>6350.7986111111122</v>
          </cell>
          <cell r="G535">
            <v>6350.796875</v>
          </cell>
        </row>
        <row r="536">
          <cell r="B536" t="str">
            <v>SOLDADURA EXOTERMICA  90G</v>
          </cell>
          <cell r="C536">
            <v>6350.796875</v>
          </cell>
          <cell r="D536">
            <v>12422.611111111113</v>
          </cell>
          <cell r="E536">
            <v>2360.2961111111117</v>
          </cell>
          <cell r="F536">
            <v>14782.907222222224</v>
          </cell>
          <cell r="G536">
            <v>14782.90625</v>
          </cell>
        </row>
        <row r="537">
          <cell r="B537" t="str">
            <v>SOLDADURA EXOTERMICA 115G</v>
          </cell>
          <cell r="C537">
            <v>14782.90625</v>
          </cell>
          <cell r="D537">
            <v>15789.76</v>
          </cell>
          <cell r="E537">
            <v>3000.0544</v>
          </cell>
          <cell r="F537">
            <v>18789.814399999999</v>
          </cell>
          <cell r="G537">
            <v>18789.8125</v>
          </cell>
        </row>
        <row r="538">
          <cell r="B538" t="str">
            <v>SOLDADURA EXOTERMICA 150G</v>
          </cell>
          <cell r="C538">
            <v>18789.8125</v>
          </cell>
          <cell r="D538">
            <v>18586.805555555558</v>
          </cell>
          <cell r="E538">
            <v>3531.4930555555561</v>
          </cell>
          <cell r="F538">
            <v>22118.298611111113</v>
          </cell>
          <cell r="G538">
            <v>22118.296875</v>
          </cell>
        </row>
        <row r="539">
          <cell r="B539" t="str">
            <v xml:space="preserve">Soporte Dehn snap roof conductor holder StSt para teja de barro ref: 204129 </v>
          </cell>
          <cell r="C539">
            <v>22118.296875</v>
          </cell>
          <cell r="D539">
            <v>26500</v>
          </cell>
          <cell r="E539">
            <v>5035</v>
          </cell>
          <cell r="F539">
            <v>31535</v>
          </cell>
          <cell r="G539">
            <v>31535</v>
          </cell>
        </row>
        <row r="540">
          <cell r="B540" t="str">
            <v>TABLEROS</v>
          </cell>
          <cell r="C540">
            <v>31535</v>
          </cell>
          <cell r="D540">
            <v>31535</v>
          </cell>
          <cell r="E540">
            <v>31535</v>
          </cell>
          <cell r="F540">
            <v>31535</v>
          </cell>
          <cell r="G540">
            <v>31535</v>
          </cell>
        </row>
        <row r="541">
          <cell r="B541" t="str">
            <v>TABLERO TRIFASICO NTQ-412-T  611096</v>
          </cell>
          <cell r="C541" t="str">
            <v>UN</v>
          </cell>
          <cell r="D541">
            <v>216240</v>
          </cell>
          <cell r="E541">
            <v>41085.599999999999</v>
          </cell>
          <cell r="F541">
            <v>257325.6</v>
          </cell>
          <cell r="G541">
            <v>10.6</v>
          </cell>
        </row>
        <row r="542">
          <cell r="B542" t="str">
            <v>TABLERO TRIFASICO NTQ-418-T  611099</v>
          </cell>
          <cell r="C542" t="str">
            <v>UN</v>
          </cell>
          <cell r="D542">
            <v>267650.00000000006</v>
          </cell>
          <cell r="E542">
            <v>50853.500000000015</v>
          </cell>
          <cell r="F542">
            <v>318503.50000000006</v>
          </cell>
          <cell r="G542">
            <v>11.8</v>
          </cell>
        </row>
        <row r="543">
          <cell r="B543" t="str">
            <v>TABLERO TRIFASICO NTQ-424-T  611102</v>
          </cell>
          <cell r="C543" t="str">
            <v>UN</v>
          </cell>
          <cell r="D543">
            <v>296800</v>
          </cell>
          <cell r="E543">
            <v>56392</v>
          </cell>
          <cell r="F543">
            <v>353192</v>
          </cell>
          <cell r="G543">
            <v>13</v>
          </cell>
        </row>
        <row r="544">
          <cell r="B544" t="str">
            <v>TABLERO TRIFASICO NTQ-430-T  611105</v>
          </cell>
          <cell r="C544" t="str">
            <v>UN</v>
          </cell>
          <cell r="D544">
            <v>351920</v>
          </cell>
          <cell r="E544">
            <v>66864.800000000003</v>
          </cell>
          <cell r="F544">
            <v>418784.8</v>
          </cell>
          <cell r="G544">
            <v>14</v>
          </cell>
        </row>
        <row r="545">
          <cell r="B545" t="str">
            <v>TABLERO TRIFASICO NTQ-436-T  611108</v>
          </cell>
          <cell r="C545" t="str">
            <v>UN</v>
          </cell>
          <cell r="D545">
            <v>364640</v>
          </cell>
          <cell r="E545">
            <v>69281.600000000006</v>
          </cell>
          <cell r="F545">
            <v>433921.6</v>
          </cell>
          <cell r="G545">
            <v>15.4</v>
          </cell>
        </row>
        <row r="546">
          <cell r="B546" t="str">
            <v>TABLERO TRIFASICO NTQ-442-T  611111</v>
          </cell>
          <cell r="C546" t="str">
            <v>UN</v>
          </cell>
          <cell r="D546">
            <v>337053.5</v>
          </cell>
          <cell r="E546">
            <v>64040.165000000001</v>
          </cell>
          <cell r="F546">
            <v>401093.66499999998</v>
          </cell>
          <cell r="G546">
            <v>16.600000000000001</v>
          </cell>
        </row>
        <row r="547">
          <cell r="B547" t="str">
            <v>TABLERO 01 4CTOS TERCOL 104 RETIE</v>
          </cell>
          <cell r="C547" t="str">
            <v>UN</v>
          </cell>
          <cell r="D547">
            <v>89702.5</v>
          </cell>
          <cell r="E547">
            <v>17043.474999999999</v>
          </cell>
          <cell r="F547">
            <v>106745.97500000001</v>
          </cell>
          <cell r="G547">
            <v>1.6</v>
          </cell>
        </row>
        <row r="548">
          <cell r="B548" t="str">
            <v>TABLERO 01 6CTOS TERCOL 106 RETIE</v>
          </cell>
          <cell r="C548" t="str">
            <v>UN</v>
          </cell>
          <cell r="D548">
            <v>90762.5</v>
          </cell>
          <cell r="E548">
            <v>17244.875</v>
          </cell>
          <cell r="F548">
            <v>108007.375</v>
          </cell>
          <cell r="G548">
            <v>1.8</v>
          </cell>
        </row>
        <row r="549">
          <cell r="B549" t="str">
            <v>TABLERO 01  8 CTOS.TERCOL TEP 108  RETIE</v>
          </cell>
          <cell r="C549" t="str">
            <v>UN</v>
          </cell>
          <cell r="D549">
            <v>91822.5</v>
          </cell>
          <cell r="E549">
            <v>17446.275000000001</v>
          </cell>
          <cell r="F549">
            <v>109268.77499999999</v>
          </cell>
          <cell r="G549">
            <v>1.63</v>
          </cell>
        </row>
        <row r="550">
          <cell r="B550" t="str">
            <v>TABLERO MONOFASICO TQ-CP-12  611051</v>
          </cell>
          <cell r="C550" t="str">
            <v>UN</v>
          </cell>
          <cell r="D550">
            <v>107590</v>
          </cell>
          <cell r="E550">
            <v>20442.099999999999</v>
          </cell>
          <cell r="F550">
            <v>128032.1</v>
          </cell>
          <cell r="G550">
            <v>7</v>
          </cell>
        </row>
        <row r="551">
          <cell r="B551" t="str">
            <v>TABLERO MONOFASICO TQ-CP-18  611054</v>
          </cell>
          <cell r="C551" t="str">
            <v>UN</v>
          </cell>
          <cell r="D551">
            <v>123490.00000000001</v>
          </cell>
          <cell r="E551">
            <v>23463.100000000002</v>
          </cell>
          <cell r="F551">
            <v>146953.1</v>
          </cell>
          <cell r="G551">
            <v>8</v>
          </cell>
        </row>
        <row r="552">
          <cell r="B552" t="str">
            <v>TABLERO MONOFASICO TQ-CP-24  611057</v>
          </cell>
          <cell r="C552" t="str">
            <v>UN</v>
          </cell>
          <cell r="D552">
            <v>152110</v>
          </cell>
          <cell r="E552">
            <v>28900.9</v>
          </cell>
          <cell r="F552">
            <v>181010.9</v>
          </cell>
          <cell r="G552">
            <v>8.5</v>
          </cell>
        </row>
        <row r="553">
          <cell r="B553" t="str">
            <v xml:space="preserve">TABLERO MONOFASICO TQ-CP-30  </v>
          </cell>
          <cell r="C553" t="str">
            <v>UN</v>
          </cell>
          <cell r="D553">
            <v>180730</v>
          </cell>
          <cell r="E553">
            <v>34338.699999999997</v>
          </cell>
          <cell r="F553">
            <v>215068.7</v>
          </cell>
          <cell r="G553">
            <v>10.5</v>
          </cell>
        </row>
        <row r="554">
          <cell r="B554" t="str">
            <v>TABLERO MONOFASICO TQ-CP-36</v>
          </cell>
          <cell r="C554" t="str">
            <v>UN</v>
          </cell>
          <cell r="D554">
            <v>209350</v>
          </cell>
          <cell r="E554">
            <v>39776.5</v>
          </cell>
          <cell r="F554">
            <v>249126.5</v>
          </cell>
          <cell r="G554">
            <v>12</v>
          </cell>
        </row>
        <row r="555">
          <cell r="B555" t="str">
            <v>TABLERO BIFASICO 24</v>
          </cell>
          <cell r="C555" t="str">
            <v>UN</v>
          </cell>
          <cell r="D555">
            <v>182595.6</v>
          </cell>
          <cell r="E555">
            <v>34693.164000000004</v>
          </cell>
          <cell r="F555">
            <v>217288.76400000002</v>
          </cell>
          <cell r="G555">
            <v>10</v>
          </cell>
        </row>
        <row r="556">
          <cell r="B556" t="str">
            <v>TABLERO 03 12CTOS.TERCOL TRP 312  RETIE</v>
          </cell>
          <cell r="C556" t="str">
            <v>UN</v>
          </cell>
          <cell r="D556">
            <v>127200.00000000001</v>
          </cell>
          <cell r="E556">
            <v>24168.000000000004</v>
          </cell>
          <cell r="F556">
            <v>151368.00000000003</v>
          </cell>
          <cell r="G556">
            <v>7.5</v>
          </cell>
        </row>
        <row r="557">
          <cell r="B557" t="str">
            <v xml:space="preserve">TABLERO DE 18 CTOS TRIFASICA C/P 225A RETIE TERCOL TRP318 </v>
          </cell>
          <cell r="C557" t="str">
            <v>UN</v>
          </cell>
          <cell r="D557">
            <v>126882</v>
          </cell>
          <cell r="E557">
            <v>24107.58</v>
          </cell>
          <cell r="F557">
            <v>150989.58000000002</v>
          </cell>
          <cell r="G557">
            <v>13</v>
          </cell>
        </row>
        <row r="558">
          <cell r="B558" t="str">
            <v xml:space="preserve">TABLERO DE 18 CTOS TRIF C/P ESP/TOTALIZADOR RETIE TERCOL TRP318T </v>
          </cell>
          <cell r="C558" t="str">
            <v>UN</v>
          </cell>
          <cell r="D558">
            <v>217222.62000000002</v>
          </cell>
          <cell r="E558">
            <v>41272.297800000008</v>
          </cell>
          <cell r="F558">
            <v>258494.91780000002</v>
          </cell>
          <cell r="G558">
            <v>13</v>
          </cell>
        </row>
        <row r="559">
          <cell r="B559" t="str">
            <v>TABLERO 03 18CTOS.TERCOL TRP 318  RETIE</v>
          </cell>
          <cell r="C559" t="str">
            <v>UN</v>
          </cell>
          <cell r="D559">
            <v>154230</v>
          </cell>
          <cell r="E559">
            <v>29303.7</v>
          </cell>
          <cell r="F559">
            <v>183533.7</v>
          </cell>
          <cell r="G559">
            <v>8.5</v>
          </cell>
        </row>
        <row r="560">
          <cell r="B560" t="str">
            <v xml:space="preserve">TABLERO DE 24 CTOS TRIFASICA C/P ESP/TOTALIZ 225A TERCOL TRP324T </v>
          </cell>
          <cell r="C560" t="str">
            <v>UN</v>
          </cell>
          <cell r="D560">
            <v>244009.88</v>
          </cell>
          <cell r="E560">
            <v>46361.877200000003</v>
          </cell>
          <cell r="F560">
            <v>290371.75719999999</v>
          </cell>
          <cell r="G560">
            <v>13</v>
          </cell>
        </row>
        <row r="561">
          <cell r="B561" t="str">
            <v>TABLERO 03 24CTOS.TERCOL TRP 324  RETIE</v>
          </cell>
          <cell r="C561" t="str">
            <v>UN</v>
          </cell>
          <cell r="D561">
            <v>158223.27586206899</v>
          </cell>
          <cell r="E561">
            <v>30062.422413793109</v>
          </cell>
          <cell r="F561">
            <v>188285.69827586209</v>
          </cell>
          <cell r="G561">
            <v>9</v>
          </cell>
        </row>
        <row r="562">
          <cell r="B562" t="str">
            <v xml:space="preserve">TABLERO DE 30 CTOS TRIF ESP PARA TOTALIZADOR TRP330T </v>
          </cell>
          <cell r="C562" t="str">
            <v>UN</v>
          </cell>
          <cell r="D562">
            <v>286703.5</v>
          </cell>
          <cell r="E562">
            <v>54473.665000000001</v>
          </cell>
          <cell r="F562">
            <v>341177.16499999998</v>
          </cell>
          <cell r="G562">
            <v>13</v>
          </cell>
        </row>
        <row r="563">
          <cell r="B563" t="str">
            <v>TABLERO 03 30CTOS.TERCOL TRP 330  RETIE</v>
          </cell>
          <cell r="C563" t="str">
            <v>UN</v>
          </cell>
          <cell r="D563">
            <v>227370</v>
          </cell>
          <cell r="E563">
            <v>43200.3</v>
          </cell>
          <cell r="F563">
            <v>270570.3</v>
          </cell>
          <cell r="G563">
            <v>11.5</v>
          </cell>
        </row>
        <row r="564">
          <cell r="B564" t="str">
            <v>TABLERO 03 36CTOS.TERCOL TRP 336  RETIE</v>
          </cell>
          <cell r="C564" t="str">
            <v>UN</v>
          </cell>
          <cell r="D564">
            <v>241150.00000000003</v>
          </cell>
          <cell r="E564">
            <v>45818.500000000007</v>
          </cell>
          <cell r="F564">
            <v>286968.50000000006</v>
          </cell>
          <cell r="G564">
            <v>12.5</v>
          </cell>
        </row>
        <row r="565">
          <cell r="B565" t="str">
            <v>TABLERO 42 CTOS TRIF C/P ESP/TOTALIZADOR RETIE TERCOL TRP342T</v>
          </cell>
          <cell r="C565" t="str">
            <v>UN</v>
          </cell>
          <cell r="D565">
            <v>334124.72000000003</v>
          </cell>
          <cell r="E565">
            <v>63483.696800000005</v>
          </cell>
          <cell r="F565">
            <v>397608.41680000001</v>
          </cell>
          <cell r="G565">
            <v>13</v>
          </cell>
        </row>
        <row r="566">
          <cell r="B566" t="str">
            <v>TABLERO 03 42CTOS.TERCOL TRP 342  RETIE</v>
          </cell>
          <cell r="C566" t="str">
            <v>UN</v>
          </cell>
          <cell r="D566">
            <v>276130.00000000006</v>
          </cell>
          <cell r="E566">
            <v>52464.700000000012</v>
          </cell>
          <cell r="F566">
            <v>328594.70000000007</v>
          </cell>
          <cell r="G566">
            <v>13</v>
          </cell>
        </row>
        <row r="567">
          <cell r="B567" t="str">
            <v>Barraje trifásico de cobre 100A, con barras para neutro y tierra</v>
          </cell>
          <cell r="C567" t="str">
            <v>un</v>
          </cell>
          <cell r="D567">
            <v>190800</v>
          </cell>
          <cell r="E567">
            <v>36252</v>
          </cell>
          <cell r="F567">
            <v>227052</v>
          </cell>
          <cell r="G567">
            <v>1</v>
          </cell>
        </row>
        <row r="568">
          <cell r="B568" t="str">
            <v>Suministro e instalación de tubería PVC para red de agua fría  chiller</v>
          </cell>
          <cell r="C568" t="str">
            <v>GL</v>
          </cell>
          <cell r="D568">
            <v>427180</v>
          </cell>
          <cell r="E568">
            <v>81164.2</v>
          </cell>
          <cell r="F568">
            <v>508344.2</v>
          </cell>
          <cell r="G568">
            <v>2</v>
          </cell>
        </row>
        <row r="569">
          <cell r="B569" t="str">
            <v>Suministro e instalación de accesorios para instalación de chiller (válvulas, manómetros, filtro, etc)</v>
          </cell>
          <cell r="C569" t="str">
            <v>GL</v>
          </cell>
          <cell r="D569">
            <v>966592.8</v>
          </cell>
          <cell r="E569">
            <v>183652.63200000001</v>
          </cell>
          <cell r="F569">
            <v>1150245.432</v>
          </cell>
          <cell r="G569">
            <v>2</v>
          </cell>
        </row>
        <row r="570">
          <cell r="B570" t="str">
            <v>Acondicionador de tensión trifásico 208/120V, 25kVA, con transformador de aislamento apantallado tipo seco, IP20, DPS de entrada y salida.</v>
          </cell>
          <cell r="C570" t="str">
            <v>un</v>
          </cell>
          <cell r="D570">
            <v>5209900</v>
          </cell>
          <cell r="E570">
            <v>989881</v>
          </cell>
          <cell r="F570">
            <v>6199781</v>
          </cell>
          <cell r="G570">
            <v>50</v>
          </cell>
        </row>
        <row r="571">
          <cell r="B571" t="str">
            <v>Traslado de Acondicionador de tensión de 10kVA, 2Ø, 230/115V</v>
          </cell>
          <cell r="C571">
            <v>50</v>
          </cell>
          <cell r="D571">
            <v>0</v>
          </cell>
          <cell r="E571">
            <v>0</v>
          </cell>
          <cell r="F571">
            <v>0</v>
          </cell>
          <cell r="G571">
            <v>0</v>
          </cell>
        </row>
        <row r="572">
          <cell r="B572" t="str">
            <v>Acondicionador de voltaje con transformador de aislamiento bifasico 4 kVA 240 V.</v>
          </cell>
          <cell r="C572">
            <v>0</v>
          </cell>
          <cell r="D572">
            <v>2067000</v>
          </cell>
          <cell r="E572">
            <v>392730</v>
          </cell>
          <cell r="F572">
            <v>2459730</v>
          </cell>
          <cell r="G572">
            <v>2459730</v>
          </cell>
        </row>
        <row r="573">
          <cell r="B573" t="str">
            <v>Conjunto de andamio, canes y linea de vida</v>
          </cell>
          <cell r="C573" t="str">
            <v>Un</v>
          </cell>
          <cell r="D573">
            <v>127200</v>
          </cell>
          <cell r="E573">
            <v>24168</v>
          </cell>
          <cell r="F573">
            <v>151368</v>
          </cell>
          <cell r="G573">
            <v>20</v>
          </cell>
        </row>
        <row r="574">
          <cell r="B574" t="str">
            <v xml:space="preserve">PARARRAYO POLIMERICO 12KV 10KA </v>
          </cell>
          <cell r="C574">
            <v>20</v>
          </cell>
          <cell r="D574">
            <v>110416.66666666667</v>
          </cell>
          <cell r="E574">
            <v>20979.166666666668</v>
          </cell>
          <cell r="F574">
            <v>131395.83333333334</v>
          </cell>
          <cell r="G574">
            <v>131395.75</v>
          </cell>
        </row>
        <row r="575">
          <cell r="B575" t="str">
            <v>ASTA PARA PARARRAYOS</v>
          </cell>
          <cell r="C575">
            <v>131395.75</v>
          </cell>
          <cell r="D575">
            <v>36805.555555555562</v>
          </cell>
          <cell r="E575">
            <v>6993.0555555555566</v>
          </cell>
          <cell r="F575">
            <v>43798.611111111117</v>
          </cell>
          <cell r="G575">
            <v>43798.59375</v>
          </cell>
        </row>
        <row r="576">
          <cell r="B576" t="str">
            <v>CAJA PRIMARIA 15 KVA 20 KA</v>
          </cell>
          <cell r="C576">
            <v>43798.59375</v>
          </cell>
          <cell r="D576">
            <v>233715.27777777781</v>
          </cell>
          <cell r="E576">
            <v>44405.902777777781</v>
          </cell>
          <cell r="F576">
            <v>278121.18055555562</v>
          </cell>
          <cell r="G576">
            <v>278121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PROCESOS"/>
      <sheetName val="POLIZAS"/>
      <sheetName val="ANEXO 2-A. Fact prest técnicos"/>
      <sheetName val="ANEXO 2-B. Fac pres Profes"/>
      <sheetName val="ANEXO 2-C. % ADMINISTRACION"/>
      <sheetName val="ANEXO 2-D COSTO TOTAL"/>
      <sheetName val="ANEXO 2-E AREA METROP"/>
      <sheetName val="ANEXO 2-F S. ORIENTE"/>
      <sheetName val="ANEXO 2-G S. URABÁ"/>
      <sheetName val="ANEXO 2-H S. YARUMAL"/>
      <sheetName val="ANEXO 2-I S. AMALFI SEGOVIA"/>
      <sheetName val="ANEXO 2-J S. ANDES"/>
      <sheetName val="ANEXO 2-K S. SANTAFE ANT"/>
      <sheetName val="ANEXO 2-L S. PTO B Y SJ NUS"/>
      <sheetName val="ANEXO 2-M S. SONSÓN"/>
      <sheetName val="ANEXO 2-N H. VEGAS CLARA"/>
      <sheetName val="ANEXO 2-O H. LA MONTAÑA"/>
      <sheetName val="ANEXO 2-P CAUCASIA"/>
      <sheetName val="ANEXO 2-Q H. PROGRESO"/>
      <sheetName val="ANEXO 2-R FRONTINO"/>
    </sheetNames>
    <sheetDataSet>
      <sheetData sheetId="0"/>
      <sheetData sheetId="1"/>
      <sheetData sheetId="2">
        <row r="3">
          <cell r="B3" t="str">
            <v>LICITACIÓN PÚBLICA VA-xxx-20xx</v>
          </cell>
        </row>
      </sheetData>
      <sheetData sheetId="3"/>
      <sheetData sheetId="4"/>
      <sheetData sheetId="5"/>
      <sheetData sheetId="6">
        <row r="3">
          <cell r="B3" t="str">
            <v>LICITACIÓN PÚBLICA VA-xxx-20xx</v>
          </cell>
        </row>
      </sheetData>
      <sheetData sheetId="7">
        <row r="3">
          <cell r="B3" t="str">
            <v>LICITACIÓN PÚBLICA VA-xxx-20xx</v>
          </cell>
        </row>
      </sheetData>
      <sheetData sheetId="8"/>
      <sheetData sheetId="9"/>
      <sheetData sheetId="10"/>
      <sheetData sheetId="11"/>
      <sheetData sheetId="12"/>
      <sheetData sheetId="13"/>
      <sheetData sheetId="14"/>
      <sheetData sheetId="15"/>
      <sheetData sheetId="16"/>
      <sheetData sheetId="17">
        <row r="3">
          <cell r="B3" t="str">
            <v>LICITACIÓN PÚBLICA VA-xxx-20xx</v>
          </cell>
        </row>
      </sheetData>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AIU"/>
      <sheetName val="PRESTACIONES"/>
      <sheetName val="BASE"/>
      <sheetName val="BASE_ CONCRETOS"/>
      <sheetName val="1.Bocatoma"/>
      <sheetName val="A.P.U. Bocatoma"/>
      <sheetName val="2.Desarenador"/>
      <sheetName val="APU Desarenador"/>
      <sheetName val="3. PTAP"/>
      <sheetName val="APU PTAP"/>
      <sheetName val="5. Tanque Almto y Caseta de op."/>
      <sheetName val="APU Tanque Almto y Caseta "/>
      <sheetName val="6. Red Distribucion"/>
      <sheetName val="APU red Distribucion"/>
      <sheetName val="CÁLCULOS"/>
      <sheetName val="RESUMEN OBRAS Acto "/>
    </sheetNames>
    <sheetDataSet>
      <sheetData sheetId="0"/>
      <sheetData sheetId="1"/>
      <sheetData sheetId="2">
        <row r="8">
          <cell r="D8">
            <v>0.60000000000000009</v>
          </cell>
        </row>
        <row r="11">
          <cell r="D11">
            <v>78600</v>
          </cell>
        </row>
        <row r="13">
          <cell r="D13">
            <v>37728</v>
          </cell>
        </row>
        <row r="26">
          <cell r="D26">
            <v>2300</v>
          </cell>
        </row>
        <row r="36">
          <cell r="D36">
            <v>295358.34999999998</v>
          </cell>
        </row>
        <row r="1648">
          <cell r="D1648">
            <v>77720</v>
          </cell>
        </row>
        <row r="1650">
          <cell r="D1650">
            <v>1632</v>
          </cell>
        </row>
        <row r="1676">
          <cell r="D1676">
            <v>2958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RESUMEN"/>
      <sheetName val="PROGRAMACION"/>
      <sheetName val="Presupuesto"/>
      <sheetName val="AIU obra"/>
      <sheetName val="Interventoria"/>
      <sheetName val="AIU Interventoria"/>
      <sheetName val="Costo socioambiental obra"/>
      <sheetName val="Analisis de Precios"/>
      <sheetName val="Costos Totales"/>
      <sheetName val="Análisis A.U."/>
      <sheetName val="Costos Direcos Unitarios"/>
      <sheetName val="APU's Obra Civil"/>
      <sheetName val="Prima Polizas"/>
      <sheetName val="F.P. Profesionales"/>
      <sheetName val="F.P. Mano de Obra"/>
      <sheetName val="Inversión Ambiental"/>
    </sheetNames>
    <sheetDataSet>
      <sheetData sheetId="0" refreshError="1"/>
      <sheetData sheetId="1" refreshError="1"/>
      <sheetData sheetId="2" refreshError="1">
        <row r="63">
          <cell r="G63">
            <v>38037860</v>
          </cell>
        </row>
        <row r="64">
          <cell r="G64">
            <v>24054366</v>
          </cell>
        </row>
        <row r="65">
          <cell r="G65">
            <v>4749472</v>
          </cell>
        </row>
        <row r="66">
          <cell r="G66">
            <v>13345728</v>
          </cell>
        </row>
        <row r="70">
          <cell r="G70">
            <v>110865660</v>
          </cell>
        </row>
        <row r="71">
          <cell r="G71">
            <v>15622140</v>
          </cell>
        </row>
        <row r="72">
          <cell r="G72">
            <v>13120000</v>
          </cell>
        </row>
        <row r="133">
          <cell r="G133">
            <v>3412257</v>
          </cell>
        </row>
        <row r="134">
          <cell r="G134">
            <v>10218015</v>
          </cell>
        </row>
        <row r="135">
          <cell r="G135">
            <v>13018508</v>
          </cell>
        </row>
        <row r="136">
          <cell r="G136">
            <v>11580417</v>
          </cell>
        </row>
        <row r="137">
          <cell r="G137">
            <v>2165490</v>
          </cell>
        </row>
        <row r="138">
          <cell r="G138">
            <v>7320960</v>
          </cell>
        </row>
        <row r="139">
          <cell r="G139">
            <v>29469199</v>
          </cell>
        </row>
        <row r="140">
          <cell r="G140">
            <v>368970</v>
          </cell>
        </row>
        <row r="141">
          <cell r="G141">
            <v>1884126</v>
          </cell>
        </row>
        <row r="142">
          <cell r="G142">
            <v>5555240</v>
          </cell>
        </row>
        <row r="143">
          <cell r="G143">
            <v>8192095</v>
          </cell>
        </row>
        <row r="144">
          <cell r="G144">
            <v>7180260</v>
          </cell>
        </row>
        <row r="145">
          <cell r="G145">
            <v>10148231</v>
          </cell>
        </row>
        <row r="146">
          <cell r="G146">
            <v>191743010</v>
          </cell>
        </row>
        <row r="148">
          <cell r="G148">
            <v>133013</v>
          </cell>
        </row>
        <row r="149">
          <cell r="G149">
            <v>88675</v>
          </cell>
        </row>
        <row r="150">
          <cell r="G150">
            <v>9984377</v>
          </cell>
        </row>
        <row r="151">
          <cell r="G151">
            <v>110844</v>
          </cell>
        </row>
        <row r="152">
          <cell r="G152">
            <v>69439691</v>
          </cell>
        </row>
        <row r="153">
          <cell r="G153">
            <v>2951779</v>
          </cell>
        </row>
        <row r="154">
          <cell r="G154">
            <v>52784760</v>
          </cell>
        </row>
        <row r="155">
          <cell r="G155">
            <v>341365697</v>
          </cell>
        </row>
        <row r="156">
          <cell r="G156">
            <v>10300031</v>
          </cell>
        </row>
        <row r="157">
          <cell r="G157">
            <v>9981474</v>
          </cell>
        </row>
        <row r="158">
          <cell r="G158">
            <v>5203109</v>
          </cell>
        </row>
        <row r="159">
          <cell r="G159">
            <v>854873</v>
          </cell>
        </row>
        <row r="160">
          <cell r="G160">
            <v>4749295</v>
          </cell>
        </row>
        <row r="161">
          <cell r="G161">
            <v>5699153</v>
          </cell>
        </row>
        <row r="162">
          <cell r="G162">
            <v>1044845</v>
          </cell>
        </row>
        <row r="163">
          <cell r="G163">
            <v>1804732</v>
          </cell>
        </row>
        <row r="164">
          <cell r="G164">
            <v>3185577</v>
          </cell>
        </row>
        <row r="165">
          <cell r="G165">
            <v>4980209</v>
          </cell>
        </row>
        <row r="166">
          <cell r="G166">
            <v>434075</v>
          </cell>
        </row>
        <row r="167">
          <cell r="G167">
            <v>607719</v>
          </cell>
        </row>
        <row r="168">
          <cell r="G168">
            <v>1330956</v>
          </cell>
        </row>
        <row r="940">
          <cell r="G940">
            <v>106903692</v>
          </cell>
        </row>
        <row r="941">
          <cell r="G941">
            <v>3898960</v>
          </cell>
        </row>
        <row r="942">
          <cell r="G942">
            <v>2534420</v>
          </cell>
        </row>
        <row r="943">
          <cell r="G943">
            <v>5018148</v>
          </cell>
        </row>
        <row r="944">
          <cell r="G944">
            <v>43270542</v>
          </cell>
        </row>
        <row r="945">
          <cell r="G945">
            <v>5848440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sheetName val="Apu"/>
      <sheetName val="Aux"/>
      <sheetName val="Insumos"/>
      <sheetName val="CO Edificio"/>
      <sheetName val="CO Urbanismo"/>
      <sheetName val="CANT ZAPATAS"/>
      <sheetName val="CANT VIGAS FUND"/>
      <sheetName val="CANT COLUMNAS"/>
      <sheetName val="CANT VIGAS AEREAS"/>
      <sheetName val="CANT MUROS"/>
      <sheetName val="CANT-REF"/>
      <sheetName val="PPTO-ELE"/>
      <sheetName val="PPTO-HID"/>
      <sheetName val="cantacad"/>
      <sheetName val="Sectores"/>
      <sheetName val="Analisis A.I.U."/>
      <sheetName val="OE 1"/>
      <sheetName val="OE 2"/>
      <sheetName val="OE 3"/>
      <sheetName val="OE 4"/>
      <sheetName val="OE 5"/>
      <sheetName val="OE 6"/>
      <sheetName val="OE 7"/>
      <sheetName val="OE 8"/>
      <sheetName val="OE 9"/>
      <sheetName val="OE 10"/>
      <sheetName val="OE 11"/>
      <sheetName val="ACTA 1 Y FINAL"/>
      <sheetName val="1,1,1"/>
      <sheetName val="1,1,2"/>
      <sheetName val="2,1,1"/>
      <sheetName val="2,1,2"/>
      <sheetName val="2,2,2"/>
      <sheetName val="2,2,3"/>
      <sheetName val="4,1,1"/>
      <sheetName val="4,1,2"/>
      <sheetName val="5,1,1"/>
      <sheetName val="6,1,1"/>
      <sheetName val="7,1,1"/>
      <sheetName val="7,1,2"/>
      <sheetName val="7,1,3"/>
      <sheetName val="7,1,5"/>
      <sheetName val="7,3,2"/>
      <sheetName val="7,3,3"/>
      <sheetName val="7,3,4"/>
      <sheetName val="7,3,5"/>
      <sheetName val="7,3,6"/>
      <sheetName val="7,4,1"/>
      <sheetName val="8,1,1"/>
      <sheetName val="8,1,2"/>
      <sheetName val="8,2,1,1"/>
      <sheetName val="8,2,1,2"/>
      <sheetName val="8,2,2,1"/>
      <sheetName val="8,2,2,2"/>
      <sheetName val="8,2,3,1"/>
      <sheetName val="8,2,3,2"/>
      <sheetName val="8,2,4,1"/>
      <sheetName val="8,2,5,1"/>
      <sheetName val="8,2,6,1"/>
      <sheetName val="8,3,1"/>
      <sheetName val="8,4,1"/>
      <sheetName val="8,7,1"/>
      <sheetName val="9,1,1"/>
      <sheetName val="OE1"/>
      <sheetName val="OE2"/>
      <sheetName val="OE3"/>
      <sheetName val="OE4"/>
      <sheetName val="OE5"/>
      <sheetName val="OE6"/>
      <sheetName val="OE7"/>
      <sheetName val="OE8"/>
      <sheetName val="OE9"/>
      <sheetName val="OE10"/>
      <sheetName val="OE11"/>
    </sheetNames>
    <sheetDataSet>
      <sheetData sheetId="0">
        <row r="1">
          <cell r="E1">
            <v>866130091.93409562</v>
          </cell>
          <cell r="F1">
            <v>0</v>
          </cell>
          <cell r="G1">
            <v>1534548.9031821971</v>
          </cell>
          <cell r="H1">
            <v>0</v>
          </cell>
          <cell r="I1">
            <v>733783955.99153006</v>
          </cell>
          <cell r="J1">
            <v>0</v>
          </cell>
          <cell r="K1">
            <v>865469940</v>
          </cell>
          <cell r="L1">
            <v>564.41999999999996</v>
          </cell>
          <cell r="M1">
            <v>587.79499999999996</v>
          </cell>
          <cell r="O1">
            <v>0</v>
          </cell>
        </row>
        <row r="2">
          <cell r="D2" t="str">
            <v xml:space="preserve"> </v>
          </cell>
          <cell r="E2">
            <v>0</v>
          </cell>
          <cell r="F2">
            <v>0</v>
          </cell>
          <cell r="G2">
            <v>0</v>
          </cell>
          <cell r="H2">
            <v>0</v>
          </cell>
          <cell r="I2">
            <v>0</v>
          </cell>
          <cell r="J2">
            <v>0</v>
          </cell>
          <cell r="K2">
            <v>0</v>
          </cell>
          <cell r="L2">
            <v>0</v>
          </cell>
          <cell r="M2">
            <v>0</v>
          </cell>
          <cell r="N2">
            <v>0</v>
          </cell>
          <cell r="O2">
            <v>0</v>
          </cell>
          <cell r="P2">
            <v>0</v>
          </cell>
        </row>
        <row r="3">
          <cell r="D3">
            <v>0</v>
          </cell>
          <cell r="E3" t="str">
            <v>FONDO ADAPTACION
ESTIMATIVO PRESUPUESTAL
I.E. LA VICTORIA - MUNICIPIO DE CAUCASIA - ANTIOQUIA</v>
          </cell>
          <cell r="F3">
            <v>0</v>
          </cell>
          <cell r="G3">
            <v>0</v>
          </cell>
          <cell r="H3">
            <v>0</v>
          </cell>
          <cell r="I3">
            <v>0</v>
          </cell>
          <cell r="J3">
            <v>0</v>
          </cell>
          <cell r="K3">
            <v>0</v>
          </cell>
          <cell r="L3">
            <v>0</v>
          </cell>
          <cell r="M3">
            <v>0</v>
          </cell>
          <cell r="N3">
            <v>0</v>
          </cell>
          <cell r="O3">
            <v>0</v>
          </cell>
          <cell r="P3">
            <v>0</v>
          </cell>
        </row>
        <row r="4">
          <cell r="D4">
            <v>0</v>
          </cell>
          <cell r="E4">
            <v>0</v>
          </cell>
          <cell r="F4">
            <v>0</v>
          </cell>
          <cell r="G4" t="str">
            <v>VR UNITARIO</v>
          </cell>
          <cell r="H4">
            <v>0</v>
          </cell>
          <cell r="I4">
            <v>0</v>
          </cell>
          <cell r="J4">
            <v>0</v>
          </cell>
          <cell r="K4">
            <v>0</v>
          </cell>
          <cell r="L4">
            <v>0</v>
          </cell>
          <cell r="M4">
            <v>0</v>
          </cell>
          <cell r="N4" t="str">
            <v>CANT TOTAL</v>
          </cell>
          <cell r="O4" t="str">
            <v>SUBTOTAL</v>
          </cell>
          <cell r="P4" t="str">
            <v>VR CAPITULO</v>
          </cell>
        </row>
        <row r="5">
          <cell r="D5" t="str">
            <v>ITEM</v>
          </cell>
          <cell r="E5" t="str">
            <v>DESCRIPCION</v>
          </cell>
          <cell r="F5" t="str">
            <v>UN</v>
          </cell>
          <cell r="G5">
            <v>0</v>
          </cell>
          <cell r="H5" t="str">
            <v>Edificacion</v>
          </cell>
          <cell r="I5">
            <v>0</v>
          </cell>
          <cell r="J5" t="str">
            <v>Urbanismo</v>
          </cell>
          <cell r="K5">
            <v>0</v>
          </cell>
          <cell r="L5" t="str">
            <v>Mitigación</v>
          </cell>
          <cell r="M5">
            <v>0</v>
          </cell>
          <cell r="N5">
            <v>0</v>
          </cell>
          <cell r="O5">
            <v>0</v>
          </cell>
          <cell r="P5">
            <v>0</v>
          </cell>
        </row>
        <row r="6">
          <cell r="D6" t="str">
            <v>01</v>
          </cell>
          <cell r="E6" t="str">
            <v>PRELIMINARES</v>
          </cell>
          <cell r="F6">
            <v>0</v>
          </cell>
          <cell r="G6">
            <v>0</v>
          </cell>
          <cell r="H6">
            <v>0</v>
          </cell>
          <cell r="I6">
            <v>1975149.6916499997</v>
          </cell>
          <cell r="J6">
            <v>0</v>
          </cell>
          <cell r="K6">
            <v>5079304.8136536563</v>
          </cell>
          <cell r="L6">
            <v>0</v>
          </cell>
          <cell r="M6">
            <v>0</v>
          </cell>
          <cell r="N6">
            <v>0</v>
          </cell>
          <cell r="O6">
            <v>0</v>
          </cell>
          <cell r="P6">
            <v>7054454.5053036558</v>
          </cell>
        </row>
        <row r="7">
          <cell r="D7" t="str">
            <v>01-01</v>
          </cell>
          <cell r="E7" t="str">
            <v>INSTALACIONES PROVISIONALES</v>
          </cell>
          <cell r="F7">
            <v>0</v>
          </cell>
          <cell r="G7">
            <v>0</v>
          </cell>
          <cell r="H7">
            <v>0</v>
          </cell>
          <cell r="I7">
            <v>0</v>
          </cell>
          <cell r="J7">
            <v>0</v>
          </cell>
          <cell r="K7">
            <v>5054688.3228036566</v>
          </cell>
          <cell r="L7">
            <v>0</v>
          </cell>
          <cell r="M7">
            <v>0</v>
          </cell>
          <cell r="N7">
            <v>0</v>
          </cell>
          <cell r="O7">
            <v>5054688.3228036566</v>
          </cell>
          <cell r="P7">
            <v>0</v>
          </cell>
        </row>
        <row r="8">
          <cell r="D8" t="str">
            <v>01-01-010</v>
          </cell>
          <cell r="E8" t="str">
            <v>CERRAMIENTO PROVISIONAL EN TELA DE CERRAMIENTO VERDE H: 2.10 M. INCLUYE ESTRUCTURA DE MADERA COMUN, ANCLAJES DE PARALES AL PISO Y TELA VERDE</v>
          </cell>
          <cell r="F8" t="str">
            <v>M</v>
          </cell>
          <cell r="G8">
            <v>22348.078180226617</v>
          </cell>
          <cell r="H8">
            <v>0</v>
          </cell>
          <cell r="I8">
            <v>0</v>
          </cell>
          <cell r="J8">
            <v>226.18</v>
          </cell>
          <cell r="K8">
            <v>5054688.3228036566</v>
          </cell>
          <cell r="L8">
            <v>0</v>
          </cell>
          <cell r="M8">
            <v>0</v>
          </cell>
          <cell r="N8">
            <v>226.18</v>
          </cell>
          <cell r="O8">
            <v>5054688.3228036566</v>
          </cell>
          <cell r="P8">
            <v>0</v>
          </cell>
        </row>
        <row r="9">
          <cell r="D9" t="str">
            <v>01-02</v>
          </cell>
          <cell r="E9" t="str">
            <v>LOCALIZACION Y REPLANTEO</v>
          </cell>
          <cell r="F9">
            <v>0</v>
          </cell>
          <cell r="G9">
            <v>0</v>
          </cell>
          <cell r="H9">
            <v>0</v>
          </cell>
          <cell r="I9">
            <v>1975149.6916499997</v>
          </cell>
          <cell r="J9">
            <v>0</v>
          </cell>
          <cell r="K9">
            <v>24616.490849999998</v>
          </cell>
          <cell r="L9">
            <v>0</v>
          </cell>
          <cell r="M9">
            <v>0</v>
          </cell>
          <cell r="N9">
            <v>0</v>
          </cell>
          <cell r="O9">
            <v>1999766.1824999996</v>
          </cell>
          <cell r="P9">
            <v>0</v>
          </cell>
        </row>
        <row r="10">
          <cell r="D10" t="str">
            <v>01-02-010</v>
          </cell>
          <cell r="E10" t="str">
            <v>LOCALIZACION Y REPLANTEO DE EDIFICACIONES. INCLUYE HILADEROS Y SEÑALIZACION NECESARIA</v>
          </cell>
          <cell r="F10" t="str">
            <v>M2</v>
          </cell>
          <cell r="G10">
            <v>3499.4324999999999</v>
          </cell>
          <cell r="H10">
            <v>564.41999999999996</v>
          </cell>
          <cell r="I10">
            <v>1975149.6916499997</v>
          </cell>
          <cell r="J10">
            <v>0</v>
          </cell>
          <cell r="K10">
            <v>0</v>
          </cell>
          <cell r="L10">
            <v>0</v>
          </cell>
          <cell r="M10">
            <v>0</v>
          </cell>
          <cell r="N10">
            <v>564.41999999999996</v>
          </cell>
          <cell r="O10">
            <v>1975149.6916499997</v>
          </cell>
          <cell r="P10">
            <v>0</v>
          </cell>
        </row>
        <row r="11">
          <cell r="D11" t="str">
            <v>01-02-020</v>
          </cell>
          <cell r="E11" t="str">
            <v>LOCALIZACION Y REPLANTEO DE URBANISMO. INCLUYE HILADEROS Y SEÑALIZACION NECESARIA</v>
          </cell>
          <cell r="F11" t="str">
            <v>M2</v>
          </cell>
          <cell r="G11">
            <v>1005.165</v>
          </cell>
          <cell r="H11">
            <v>0</v>
          </cell>
          <cell r="I11">
            <v>0</v>
          </cell>
          <cell r="J11">
            <v>24.49</v>
          </cell>
          <cell r="K11">
            <v>24616.490849999998</v>
          </cell>
          <cell r="L11">
            <v>0</v>
          </cell>
          <cell r="M11">
            <v>0</v>
          </cell>
          <cell r="N11">
            <v>24.49</v>
          </cell>
          <cell r="O11">
            <v>24616.490849999998</v>
          </cell>
          <cell r="P11">
            <v>0</v>
          </cell>
        </row>
        <row r="12">
          <cell r="D12" t="str">
            <v>02</v>
          </cell>
          <cell r="E12" t="str">
            <v>RETIROS Y DEMOLICIONES</v>
          </cell>
          <cell r="F12">
            <v>0</v>
          </cell>
          <cell r="G12">
            <v>0</v>
          </cell>
          <cell r="H12">
            <v>0</v>
          </cell>
          <cell r="I12">
            <v>0</v>
          </cell>
          <cell r="J12">
            <v>0</v>
          </cell>
          <cell r="K12">
            <v>0</v>
          </cell>
          <cell r="L12">
            <v>0</v>
          </cell>
          <cell r="M12">
            <v>0</v>
          </cell>
          <cell r="N12">
            <v>0</v>
          </cell>
          <cell r="O12">
            <v>0</v>
          </cell>
          <cell r="P12">
            <v>0</v>
          </cell>
        </row>
        <row r="13">
          <cell r="D13" t="str">
            <v>02-01</v>
          </cell>
          <cell r="E13" t="str">
            <v>TALAS DE ARBOLES</v>
          </cell>
          <cell r="F13">
            <v>0</v>
          </cell>
          <cell r="G13">
            <v>0</v>
          </cell>
          <cell r="H13">
            <v>0</v>
          </cell>
          <cell r="I13">
            <v>0</v>
          </cell>
          <cell r="J13">
            <v>0</v>
          </cell>
          <cell r="K13">
            <v>0</v>
          </cell>
          <cell r="L13">
            <v>0</v>
          </cell>
          <cell r="M13">
            <v>0</v>
          </cell>
          <cell r="N13">
            <v>0</v>
          </cell>
          <cell r="O13">
            <v>0</v>
          </cell>
          <cell r="P13">
            <v>0</v>
          </cell>
        </row>
        <row r="14">
          <cell r="D14" t="str">
            <v>02-02</v>
          </cell>
          <cell r="E14" t="str">
            <v>DEMOLICIONES</v>
          </cell>
          <cell r="F14">
            <v>0</v>
          </cell>
          <cell r="G14">
            <v>0</v>
          </cell>
          <cell r="H14">
            <v>0</v>
          </cell>
          <cell r="I14">
            <v>0</v>
          </cell>
          <cell r="J14">
            <v>0</v>
          </cell>
          <cell r="K14">
            <v>0</v>
          </cell>
          <cell r="L14">
            <v>0</v>
          </cell>
          <cell r="M14">
            <v>0</v>
          </cell>
          <cell r="N14">
            <v>0</v>
          </cell>
          <cell r="O14">
            <v>0</v>
          </cell>
          <cell r="P14">
            <v>0</v>
          </cell>
        </row>
        <row r="15">
          <cell r="D15" t="str">
            <v>03</v>
          </cell>
          <cell r="E15" t="str">
            <v>MOVIMIENTOS DE TIERRA</v>
          </cell>
          <cell r="F15">
            <v>0</v>
          </cell>
          <cell r="G15">
            <v>0</v>
          </cell>
          <cell r="H15">
            <v>0</v>
          </cell>
          <cell r="I15">
            <v>10521354.391651817</v>
          </cell>
          <cell r="J15">
            <v>0</v>
          </cell>
          <cell r="K15">
            <v>0</v>
          </cell>
          <cell r="L15">
            <v>0</v>
          </cell>
          <cell r="M15">
            <v>87044561.855248868</v>
          </cell>
          <cell r="N15">
            <v>0</v>
          </cell>
          <cell r="O15">
            <v>0</v>
          </cell>
          <cell r="P15">
            <v>97565916.246900693</v>
          </cell>
        </row>
        <row r="16">
          <cell r="D16" t="str">
            <v>03-01</v>
          </cell>
          <cell r="E16" t="str">
            <v>CORTES</v>
          </cell>
          <cell r="F16">
            <v>0</v>
          </cell>
          <cell r="G16">
            <v>0</v>
          </cell>
          <cell r="H16">
            <v>0</v>
          </cell>
          <cell r="I16">
            <v>7623282.3851793893</v>
          </cell>
          <cell r="J16">
            <v>0</v>
          </cell>
          <cell r="K16">
            <v>0</v>
          </cell>
          <cell r="L16">
            <v>0</v>
          </cell>
          <cell r="M16">
            <v>28558279.502307691</v>
          </cell>
          <cell r="N16">
            <v>0</v>
          </cell>
          <cell r="O16">
            <v>36181561.887487084</v>
          </cell>
          <cell r="P16">
            <v>0</v>
          </cell>
        </row>
        <row r="17">
          <cell r="D17" t="str">
            <v>03-01-005</v>
          </cell>
          <cell r="E17" t="str">
            <v>EXCAVACIONES MASIVAS PARA TERRACEO LOTE. INCLUYE CARGUE, TRANSPORTE Y DISPOSICION FINAL DE MATERIAL SOBRANTE EN BOTADEROS OFICIALES. MEDIDO EN PLANOS</v>
          </cell>
          <cell r="F17" t="str">
            <v>M3</v>
          </cell>
          <cell r="G17">
            <v>25831.038461538461</v>
          </cell>
          <cell r="H17">
            <v>0</v>
          </cell>
          <cell r="I17">
            <v>0</v>
          </cell>
          <cell r="J17">
            <v>0</v>
          </cell>
          <cell r="K17">
            <v>0</v>
          </cell>
          <cell r="L17">
            <v>1105.58</v>
          </cell>
          <cell r="M17">
            <v>28558279.502307691</v>
          </cell>
          <cell r="N17">
            <v>1105.58</v>
          </cell>
          <cell r="O17">
            <v>28558279.502307691</v>
          </cell>
          <cell r="P17">
            <v>0</v>
          </cell>
        </row>
        <row r="18">
          <cell r="D18" t="str">
            <v>03-01-010</v>
          </cell>
          <cell r="E18" t="str">
            <v>EXCAVACIONES MANUALES PARA FUNDACIONES. INCLUYE ACARREO INTERNO, CARGUE, TRANSPORTE Y DISPOSICION FINAL DE MATERIAL SOBRANTE EN BOTADEROS OFICIALES. MEDIDO EN PLANOS</v>
          </cell>
          <cell r="F18" t="str">
            <v>M3</v>
          </cell>
          <cell r="G18">
            <v>55927.032599999999</v>
          </cell>
          <cell r="H18">
            <v>136.30765</v>
          </cell>
          <cell r="I18">
            <v>7623282.3851793893</v>
          </cell>
          <cell r="J18">
            <v>0</v>
          </cell>
          <cell r="K18">
            <v>0</v>
          </cell>
          <cell r="L18">
            <v>0</v>
          </cell>
          <cell r="M18">
            <v>0</v>
          </cell>
          <cell r="N18">
            <v>136.30765</v>
          </cell>
          <cell r="O18">
            <v>7623282.3851793893</v>
          </cell>
          <cell r="P18">
            <v>0</v>
          </cell>
        </row>
        <row r="19">
          <cell r="D19" t="str">
            <v>03-02</v>
          </cell>
          <cell r="E19" t="str">
            <v>LLENOS</v>
          </cell>
          <cell r="F19">
            <v>0</v>
          </cell>
          <cell r="G19">
            <v>0</v>
          </cell>
          <cell r="H19">
            <v>0</v>
          </cell>
          <cell r="I19">
            <v>2898072.0064724269</v>
          </cell>
          <cell r="J19">
            <v>0</v>
          </cell>
          <cell r="K19">
            <v>0</v>
          </cell>
          <cell r="L19">
            <v>0</v>
          </cell>
          <cell r="M19">
            <v>58486282.352941178</v>
          </cell>
          <cell r="N19">
            <v>0</v>
          </cell>
          <cell r="O19">
            <v>61384354.359413601</v>
          </cell>
          <cell r="P19">
            <v>0</v>
          </cell>
        </row>
        <row r="20">
          <cell r="D20" t="str">
            <v>03-02-005</v>
          </cell>
          <cell r="E20" t="str">
            <v>LLENOS MASIVOS COMPACTADOS PARA TERRACEO LOTE. INCLUYE SUMINISTRO DE MATERIAL DE PRESTAMO, TRANSPORTE INTERNO Y COMPACTACION. MEDIDO EN PLANOS</v>
          </cell>
          <cell r="F20" t="str">
            <v>M3</v>
          </cell>
          <cell r="G20">
            <v>45019.922988593185</v>
          </cell>
          <cell r="H20">
            <v>0</v>
          </cell>
          <cell r="I20">
            <v>0</v>
          </cell>
          <cell r="J20">
            <v>0</v>
          </cell>
          <cell r="K20">
            <v>0</v>
          </cell>
          <cell r="L20">
            <v>1299.1199999999999</v>
          </cell>
          <cell r="M20">
            <v>58486282.352941178</v>
          </cell>
          <cell r="N20">
            <v>1299.1199999999999</v>
          </cell>
          <cell r="O20">
            <v>58486282.352941178</v>
          </cell>
          <cell r="P20">
            <v>0</v>
          </cell>
        </row>
        <row r="21">
          <cell r="D21" t="str">
            <v>03-02-010</v>
          </cell>
          <cell r="E21" t="str">
            <v>LLENOS COMPACTADOS EN MATERIAL DE PRESTAMO ALREDEDOR DE ESTRUCTURAS. INCLUYE SUMINISTRO, TRANSPORTE INTERNO Y COMPACTACION.</v>
          </cell>
          <cell r="F21" t="str">
            <v>M3</v>
          </cell>
          <cell r="G21">
            <v>42378.225130151899</v>
          </cell>
          <cell r="H21">
            <v>68.385875000000013</v>
          </cell>
          <cell r="I21">
            <v>2898072.0064724269</v>
          </cell>
          <cell r="J21">
            <v>0</v>
          </cell>
          <cell r="K21">
            <v>0</v>
          </cell>
          <cell r="L21">
            <v>0</v>
          </cell>
          <cell r="M21">
            <v>0</v>
          </cell>
          <cell r="N21">
            <v>68.385875000000013</v>
          </cell>
          <cell r="O21">
            <v>2898072.0064724269</v>
          </cell>
          <cell r="P21">
            <v>0</v>
          </cell>
        </row>
        <row r="22">
          <cell r="D22" t="str">
            <v>04</v>
          </cell>
          <cell r="E22" t="str">
            <v>CONCRETOS ESTRUCTURALES</v>
          </cell>
          <cell r="F22">
            <v>0</v>
          </cell>
          <cell r="G22">
            <v>0</v>
          </cell>
          <cell r="H22">
            <v>0</v>
          </cell>
          <cell r="I22">
            <v>102127719.93310952</v>
          </cell>
          <cell r="J22">
            <v>0</v>
          </cell>
          <cell r="K22">
            <v>0</v>
          </cell>
          <cell r="L22">
            <v>0</v>
          </cell>
          <cell r="M22">
            <v>0</v>
          </cell>
          <cell r="N22">
            <v>0</v>
          </cell>
          <cell r="O22">
            <v>0</v>
          </cell>
          <cell r="P22">
            <v>102127719.93310952</v>
          </cell>
        </row>
        <row r="23">
          <cell r="D23" t="str">
            <v>04-02</v>
          </cell>
          <cell r="E23" t="str">
            <v>ZAPATAS Y DADOS</v>
          </cell>
          <cell r="F23">
            <v>0</v>
          </cell>
          <cell r="G23">
            <v>0</v>
          </cell>
          <cell r="H23">
            <v>0</v>
          </cell>
          <cell r="I23">
            <v>18310132.806687891</v>
          </cell>
          <cell r="J23">
            <v>0</v>
          </cell>
          <cell r="K23">
            <v>0</v>
          </cell>
          <cell r="L23">
            <v>0</v>
          </cell>
          <cell r="M23">
            <v>0</v>
          </cell>
          <cell r="N23">
            <v>0</v>
          </cell>
          <cell r="O23">
            <v>18310132.806687891</v>
          </cell>
          <cell r="P23">
            <v>0</v>
          </cell>
        </row>
        <row r="24">
          <cell r="D24" t="str">
            <v>04-02-010</v>
          </cell>
          <cell r="E24" t="str">
            <v>ARMADO Y VACIADO DE ZAPATAS AISLADAS Y/O CORRIDAS EN CONCRETO F'C 21 MPA</v>
          </cell>
          <cell r="F24" t="str">
            <v>M3</v>
          </cell>
          <cell r="G24">
            <v>582419.4867552967</v>
          </cell>
          <cell r="H24">
            <v>27.703499999999998</v>
          </cell>
          <cell r="I24">
            <v>16135058.251325361</v>
          </cell>
          <cell r="J24">
            <v>0</v>
          </cell>
          <cell r="K24">
            <v>0</v>
          </cell>
          <cell r="L24">
            <v>0</v>
          </cell>
          <cell r="M24">
            <v>0</v>
          </cell>
          <cell r="N24">
            <v>27.703499999999998</v>
          </cell>
          <cell r="O24">
            <v>16135058.251325361</v>
          </cell>
          <cell r="P24">
            <v>0</v>
          </cell>
        </row>
        <row r="25">
          <cell r="D25" t="str">
            <v>04-02-100</v>
          </cell>
          <cell r="E25" t="str">
            <v>VACIADO DE SOLADO E: 0.10 M. - F'C 14 MPA</v>
          </cell>
          <cell r="F25" t="str">
            <v>M2</v>
          </cell>
          <cell r="G25">
            <v>37013.095471156783</v>
          </cell>
          <cell r="H25">
            <v>58.765000000000001</v>
          </cell>
          <cell r="I25">
            <v>2175074.5553625282</v>
          </cell>
          <cell r="J25">
            <v>0</v>
          </cell>
          <cell r="K25">
            <v>0</v>
          </cell>
          <cell r="L25">
            <v>0</v>
          </cell>
          <cell r="M25">
            <v>0</v>
          </cell>
          <cell r="N25">
            <v>58.765000000000001</v>
          </cell>
          <cell r="O25">
            <v>2175074.5553625282</v>
          </cell>
          <cell r="P25">
            <v>0</v>
          </cell>
        </row>
        <row r="26">
          <cell r="D26" t="str">
            <v>04-03</v>
          </cell>
          <cell r="E26" t="str">
            <v>VIGAS DE FUNDACION</v>
          </cell>
          <cell r="F26">
            <v>0</v>
          </cell>
          <cell r="G26">
            <v>0</v>
          </cell>
          <cell r="H26">
            <v>0</v>
          </cell>
          <cell r="I26">
            <v>23423907.083683375</v>
          </cell>
          <cell r="J26">
            <v>0</v>
          </cell>
          <cell r="K26">
            <v>0</v>
          </cell>
          <cell r="L26">
            <v>0</v>
          </cell>
          <cell r="M26">
            <v>0</v>
          </cell>
          <cell r="N26">
            <v>0</v>
          </cell>
          <cell r="O26">
            <v>23423907.083683375</v>
          </cell>
          <cell r="P26">
            <v>0</v>
          </cell>
        </row>
        <row r="27">
          <cell r="D27" t="str">
            <v>04-03-010</v>
          </cell>
          <cell r="E27" t="str">
            <v>ARMADO Y VACIADO DE VIGAS DE FUNDACION EN CONCRETO F'C 21 MPA</v>
          </cell>
          <cell r="F27" t="str">
            <v>M3</v>
          </cell>
          <cell r="G27">
            <v>582419.4867552967</v>
          </cell>
          <cell r="H27">
            <v>40.218274999999991</v>
          </cell>
          <cell r="I27">
            <v>23423907.083683375</v>
          </cell>
          <cell r="J27">
            <v>0</v>
          </cell>
          <cell r="K27">
            <v>0</v>
          </cell>
          <cell r="L27">
            <v>0</v>
          </cell>
          <cell r="M27">
            <v>0</v>
          </cell>
          <cell r="N27">
            <v>40.218274999999991</v>
          </cell>
          <cell r="O27">
            <v>23423907.083683375</v>
          </cell>
          <cell r="P27">
            <v>0</v>
          </cell>
        </row>
        <row r="28">
          <cell r="D28" t="str">
            <v>04-05</v>
          </cell>
          <cell r="E28" t="str">
            <v>LOSAS DE FUNDACIÓN</v>
          </cell>
          <cell r="F28">
            <v>0</v>
          </cell>
          <cell r="G28">
            <v>0</v>
          </cell>
          <cell r="H28">
            <v>0</v>
          </cell>
          <cell r="I28">
            <v>35085057.341048427</v>
          </cell>
          <cell r="J28">
            <v>0</v>
          </cell>
          <cell r="K28">
            <v>0</v>
          </cell>
          <cell r="L28">
            <v>0</v>
          </cell>
          <cell r="M28">
            <v>0</v>
          </cell>
          <cell r="N28">
            <v>0</v>
          </cell>
          <cell r="O28">
            <v>35085057.341048427</v>
          </cell>
          <cell r="P28">
            <v>0</v>
          </cell>
        </row>
        <row r="29">
          <cell r="D29" t="str">
            <v>04-05-010</v>
          </cell>
          <cell r="E29" t="str">
            <v>LOSA DE CONTRAPISO PARA EDIFICACION EN CONCRETO F'C 21 MPA. - E: 0.08 M.</v>
          </cell>
          <cell r="F29" t="str">
            <v>M2</v>
          </cell>
          <cell r="G29">
            <v>63376.187393512329</v>
          </cell>
          <cell r="H29">
            <v>553.6</v>
          </cell>
          <cell r="I29">
            <v>35085057.341048427</v>
          </cell>
          <cell r="J29">
            <v>0</v>
          </cell>
          <cell r="K29">
            <v>0</v>
          </cell>
          <cell r="L29">
            <v>0</v>
          </cell>
          <cell r="M29">
            <v>0</v>
          </cell>
          <cell r="N29">
            <v>553.6</v>
          </cell>
          <cell r="O29">
            <v>35085057.341048427</v>
          </cell>
          <cell r="P29">
            <v>0</v>
          </cell>
        </row>
        <row r="30">
          <cell r="D30" t="str">
            <v>04-07</v>
          </cell>
          <cell r="E30" t="str">
            <v>COLUMNAS Y PANTALLAS</v>
          </cell>
          <cell r="F30">
            <v>0</v>
          </cell>
          <cell r="G30">
            <v>0</v>
          </cell>
          <cell r="H30">
            <v>0</v>
          </cell>
          <cell r="I30">
            <v>5910193.5255564013</v>
          </cell>
          <cell r="J30">
            <v>0</v>
          </cell>
          <cell r="K30">
            <v>0</v>
          </cell>
          <cell r="L30">
            <v>0</v>
          </cell>
          <cell r="M30">
            <v>0</v>
          </cell>
          <cell r="N30">
            <v>0</v>
          </cell>
          <cell r="O30">
            <v>5910193.5255564013</v>
          </cell>
          <cell r="P30">
            <v>0</v>
          </cell>
        </row>
        <row r="31">
          <cell r="D31" t="str">
            <v>04-07-020</v>
          </cell>
          <cell r="E31" t="str">
            <v>COLUMNAS CUADRADAS 0.35 M. x 0.35 M. EN CONCRETO VISTO F'C 21 MPA.</v>
          </cell>
          <cell r="F31" t="str">
            <v>M3</v>
          </cell>
          <cell r="G31">
            <v>704533.84578919527</v>
          </cell>
          <cell r="H31">
            <v>8.3887999999999998</v>
          </cell>
          <cell r="I31">
            <v>5910193.5255564013</v>
          </cell>
          <cell r="J31">
            <v>0</v>
          </cell>
          <cell r="K31">
            <v>0</v>
          </cell>
          <cell r="L31">
            <v>0</v>
          </cell>
          <cell r="M31">
            <v>0</v>
          </cell>
          <cell r="N31">
            <v>8.3887999999999998</v>
          </cell>
          <cell r="O31">
            <v>5910193.5255564013</v>
          </cell>
          <cell r="P31">
            <v>0</v>
          </cell>
        </row>
        <row r="32">
          <cell r="D32" t="str">
            <v>04-09</v>
          </cell>
          <cell r="E32" t="str">
            <v>VIGAS AEREAS</v>
          </cell>
          <cell r="F32">
            <v>0</v>
          </cell>
          <cell r="G32">
            <v>0</v>
          </cell>
          <cell r="H32">
            <v>0</v>
          </cell>
          <cell r="I32">
            <v>19398429.176133439</v>
          </cell>
          <cell r="J32">
            <v>0</v>
          </cell>
          <cell r="K32">
            <v>0</v>
          </cell>
          <cell r="L32">
            <v>0</v>
          </cell>
          <cell r="M32">
            <v>0</v>
          </cell>
          <cell r="N32">
            <v>0</v>
          </cell>
          <cell r="O32">
            <v>19398429.176133439</v>
          </cell>
          <cell r="P32">
            <v>0</v>
          </cell>
        </row>
        <row r="33">
          <cell r="D33" t="str">
            <v>04-09-030</v>
          </cell>
          <cell r="E33" t="str">
            <v>VIGAS AEREAS EN CONCRETO VISTO F'C 21 MPA - 0.35 M. x 0.35 M.</v>
          </cell>
          <cell r="F33" t="str">
            <v>M3</v>
          </cell>
          <cell r="G33">
            <v>741498.98804459453</v>
          </cell>
          <cell r="H33">
            <v>26.161099999999998</v>
          </cell>
          <cell r="I33">
            <v>19398429.176133439</v>
          </cell>
          <cell r="J33">
            <v>0</v>
          </cell>
          <cell r="K33">
            <v>0</v>
          </cell>
          <cell r="L33">
            <v>0</v>
          </cell>
          <cell r="M33">
            <v>0</v>
          </cell>
          <cell r="N33">
            <v>26.161099999999998</v>
          </cell>
          <cell r="O33">
            <v>19398429.176133439</v>
          </cell>
          <cell r="P33">
            <v>0</v>
          </cell>
        </row>
        <row r="34">
          <cell r="D34" t="str">
            <v>05</v>
          </cell>
          <cell r="E34" t="str">
            <v>ACERO DE REFUERZO</v>
          </cell>
          <cell r="F34">
            <v>0</v>
          </cell>
          <cell r="G34">
            <v>0</v>
          </cell>
          <cell r="H34">
            <v>0</v>
          </cell>
          <cell r="I34">
            <v>60502943.351899199</v>
          </cell>
          <cell r="J34">
            <v>0</v>
          </cell>
          <cell r="K34">
            <v>0</v>
          </cell>
          <cell r="L34">
            <v>0</v>
          </cell>
          <cell r="M34">
            <v>0</v>
          </cell>
          <cell r="N34">
            <v>0</v>
          </cell>
          <cell r="O34">
            <v>0</v>
          </cell>
          <cell r="P34">
            <v>60502943.351899199</v>
          </cell>
        </row>
        <row r="35">
          <cell r="D35" t="str">
            <v>05-01</v>
          </cell>
          <cell r="E35" t="str">
            <v>ACERO DE REFUERZO PARA ESTRUCTURAS</v>
          </cell>
          <cell r="F35">
            <v>0</v>
          </cell>
          <cell r="G35">
            <v>0</v>
          </cell>
          <cell r="H35">
            <v>0</v>
          </cell>
          <cell r="I35">
            <v>57193602.398457356</v>
          </cell>
          <cell r="J35">
            <v>0</v>
          </cell>
          <cell r="K35">
            <v>0</v>
          </cell>
          <cell r="L35">
            <v>0</v>
          </cell>
          <cell r="M35">
            <v>0</v>
          </cell>
          <cell r="N35">
            <v>0</v>
          </cell>
          <cell r="O35">
            <v>57193602.398457356</v>
          </cell>
          <cell r="P35">
            <v>0</v>
          </cell>
        </row>
        <row r="36">
          <cell r="D36" t="str">
            <v>05-01-010</v>
          </cell>
          <cell r="E36" t="str">
            <v>ACERO DE REFUERZO FY 420 MPA - BARRAS DE REFUERZO</v>
          </cell>
          <cell r="F36" t="str">
            <v>KG</v>
          </cell>
          <cell r="G36">
            <v>4099.9879852941176</v>
          </cell>
          <cell r="H36">
            <v>13949.7</v>
          </cell>
          <cell r="I36">
            <v>57193602.398457356</v>
          </cell>
          <cell r="J36">
            <v>0</v>
          </cell>
          <cell r="K36">
            <v>0</v>
          </cell>
          <cell r="L36">
            <v>0</v>
          </cell>
          <cell r="M36">
            <v>0</v>
          </cell>
          <cell r="N36">
            <v>13949.7</v>
          </cell>
          <cell r="O36">
            <v>57193602.398457356</v>
          </cell>
          <cell r="P36">
            <v>0</v>
          </cell>
        </row>
        <row r="37">
          <cell r="D37" t="str">
            <v>05-02</v>
          </cell>
          <cell r="E37" t="str">
            <v>MALLAS ELECTROSOLDADAS</v>
          </cell>
          <cell r="F37">
            <v>0</v>
          </cell>
          <cell r="G37">
            <v>0</v>
          </cell>
          <cell r="H37">
            <v>0</v>
          </cell>
          <cell r="I37">
            <v>3309340.9534418467</v>
          </cell>
          <cell r="J37">
            <v>0</v>
          </cell>
          <cell r="K37">
            <v>0</v>
          </cell>
          <cell r="L37">
            <v>0</v>
          </cell>
          <cell r="M37">
            <v>0</v>
          </cell>
          <cell r="N37">
            <v>0</v>
          </cell>
          <cell r="O37">
            <v>3309340.9534418467</v>
          </cell>
          <cell r="P37">
            <v>0</v>
          </cell>
        </row>
        <row r="38">
          <cell r="D38" t="str">
            <v>05-02-040</v>
          </cell>
          <cell r="E38" t="str">
            <v>MALLA ELECTROSOLDADA F'Y 490 MPA - D-106</v>
          </cell>
          <cell r="F38" t="str">
            <v>M2</v>
          </cell>
          <cell r="G38">
            <v>5977.8557685004453</v>
          </cell>
          <cell r="H38">
            <v>553.6</v>
          </cell>
          <cell r="I38">
            <v>3309340.9534418467</v>
          </cell>
          <cell r="J38">
            <v>0</v>
          </cell>
          <cell r="K38">
            <v>0</v>
          </cell>
          <cell r="L38">
            <v>0</v>
          </cell>
          <cell r="M38">
            <v>0</v>
          </cell>
          <cell r="N38">
            <v>553.6</v>
          </cell>
          <cell r="O38">
            <v>3309340.9534418467</v>
          </cell>
          <cell r="P38">
            <v>0</v>
          </cell>
        </row>
        <row r="39">
          <cell r="D39" t="str">
            <v>06</v>
          </cell>
          <cell r="E39" t="str">
            <v>ESTRUCTURAS METALICAS</v>
          </cell>
          <cell r="F39">
            <v>0</v>
          </cell>
          <cell r="G39">
            <v>0</v>
          </cell>
          <cell r="H39">
            <v>0</v>
          </cell>
          <cell r="I39">
            <v>86370913.833319232</v>
          </cell>
          <cell r="J39">
            <v>0</v>
          </cell>
          <cell r="K39">
            <v>0</v>
          </cell>
          <cell r="L39">
            <v>0</v>
          </cell>
          <cell r="M39">
            <v>0</v>
          </cell>
          <cell r="N39">
            <v>0</v>
          </cell>
          <cell r="O39">
            <v>0</v>
          </cell>
          <cell r="P39">
            <v>86370913.833319232</v>
          </cell>
        </row>
        <row r="40">
          <cell r="D40" t="str">
            <v>06-01</v>
          </cell>
          <cell r="E40" t="str">
            <v>ESTRUCTURAS METALICAS</v>
          </cell>
          <cell r="F40">
            <v>0</v>
          </cell>
          <cell r="G40">
            <v>0</v>
          </cell>
          <cell r="H40">
            <v>0</v>
          </cell>
          <cell r="I40">
            <v>86370913.833319232</v>
          </cell>
          <cell r="J40">
            <v>0</v>
          </cell>
          <cell r="K40">
            <v>0</v>
          </cell>
          <cell r="L40">
            <v>0</v>
          </cell>
          <cell r="M40">
            <v>0</v>
          </cell>
          <cell r="N40">
            <v>0</v>
          </cell>
          <cell r="O40">
            <v>86370913.833319232</v>
          </cell>
          <cell r="P40">
            <v>0</v>
          </cell>
        </row>
        <row r="41">
          <cell r="D41" t="str">
            <v>06-01-010</v>
          </cell>
          <cell r="E41" t="str">
            <v>ESTRUCTURA METALICA DE CUBIERTA. PERFILES, ACCESORIOS Y ACABADOS SEGÚN PLANOS ESTRUCTURALES</v>
          </cell>
          <cell r="F41" t="str">
            <v>KG</v>
          </cell>
          <cell r="G41">
            <v>7831.1487134837425</v>
          </cell>
          <cell r="H41">
            <v>6853.0000000000009</v>
          </cell>
          <cell r="I41">
            <v>53666862.133504093</v>
          </cell>
          <cell r="J41">
            <v>0</v>
          </cell>
          <cell r="K41">
            <v>0</v>
          </cell>
          <cell r="L41">
            <v>0</v>
          </cell>
          <cell r="M41">
            <v>0</v>
          </cell>
          <cell r="N41">
            <v>6853.0000000000009</v>
          </cell>
          <cell r="O41">
            <v>53666862.133504093</v>
          </cell>
          <cell r="P41">
            <v>0</v>
          </cell>
        </row>
        <row r="42">
          <cell r="D42" t="str">
            <v>06-01-020</v>
          </cell>
          <cell r="E42" t="str">
            <v>ESTRUCTURA METALICA PARA PERGOLAS EN CIRCULACIONES. PERFILES, ACCESORIOS Y ACABADOS SEGÚN PLANOS ESTRUCTURALES</v>
          </cell>
          <cell r="F42" t="str">
            <v>KG</v>
          </cell>
          <cell r="G42">
            <v>7831.1487134837425</v>
          </cell>
          <cell r="H42">
            <v>4176.1500000000005</v>
          </cell>
          <cell r="I42">
            <v>32704051.699815135</v>
          </cell>
          <cell r="J42">
            <v>0</v>
          </cell>
          <cell r="K42">
            <v>0</v>
          </cell>
          <cell r="L42">
            <v>0</v>
          </cell>
          <cell r="M42">
            <v>0</v>
          </cell>
          <cell r="N42">
            <v>4176.1500000000005</v>
          </cell>
          <cell r="O42">
            <v>32704051.699815135</v>
          </cell>
          <cell r="P42">
            <v>0</v>
          </cell>
        </row>
        <row r="43">
          <cell r="D43" t="str">
            <v>06-02</v>
          </cell>
          <cell r="E43" t="str">
            <v>LOSAS EN LAMINA COLABORANTE</v>
          </cell>
          <cell r="F43">
            <v>0</v>
          </cell>
          <cell r="G43">
            <v>0</v>
          </cell>
          <cell r="H43">
            <v>0</v>
          </cell>
          <cell r="I43">
            <v>0</v>
          </cell>
          <cell r="J43">
            <v>0</v>
          </cell>
          <cell r="K43">
            <v>0</v>
          </cell>
          <cell r="L43">
            <v>0</v>
          </cell>
          <cell r="M43">
            <v>0</v>
          </cell>
          <cell r="N43">
            <v>0</v>
          </cell>
          <cell r="O43">
            <v>0</v>
          </cell>
          <cell r="P43">
            <v>0</v>
          </cell>
        </row>
        <row r="44">
          <cell r="D44" t="str">
            <v>06-03</v>
          </cell>
          <cell r="E44" t="str">
            <v>ESTRUCTURAS METALICAS MENORES</v>
          </cell>
          <cell r="F44">
            <v>0</v>
          </cell>
          <cell r="G44">
            <v>0</v>
          </cell>
          <cell r="H44">
            <v>0</v>
          </cell>
          <cell r="I44">
            <v>0</v>
          </cell>
          <cell r="J44">
            <v>0</v>
          </cell>
          <cell r="K44">
            <v>0</v>
          </cell>
          <cell r="L44">
            <v>0</v>
          </cell>
          <cell r="M44">
            <v>0</v>
          </cell>
          <cell r="N44">
            <v>0</v>
          </cell>
          <cell r="O44">
            <v>0</v>
          </cell>
          <cell r="P44">
            <v>0</v>
          </cell>
        </row>
        <row r="45">
          <cell r="D45" t="str">
            <v>07</v>
          </cell>
          <cell r="E45" t="str">
            <v>MAMPOSTERIAS, DIVISIONES Y ELEMENTOS NO ESTRUCTURALES</v>
          </cell>
          <cell r="F45">
            <v>0</v>
          </cell>
          <cell r="G45">
            <v>0</v>
          </cell>
          <cell r="H45">
            <v>0</v>
          </cell>
          <cell r="I45">
            <v>137817456.54619929</v>
          </cell>
          <cell r="J45">
            <v>0</v>
          </cell>
          <cell r="K45">
            <v>0</v>
          </cell>
          <cell r="L45">
            <v>0</v>
          </cell>
          <cell r="M45">
            <v>0</v>
          </cell>
          <cell r="N45">
            <v>0</v>
          </cell>
          <cell r="O45">
            <v>0</v>
          </cell>
          <cell r="P45">
            <v>137817456.54619929</v>
          </cell>
        </row>
        <row r="46">
          <cell r="D46" t="str">
            <v>07-01</v>
          </cell>
          <cell r="E46" t="str">
            <v>MUROS EN BLOQUE DE CONCRETO</v>
          </cell>
          <cell r="F46">
            <v>0</v>
          </cell>
          <cell r="G46">
            <v>0</v>
          </cell>
          <cell r="H46">
            <v>0</v>
          </cell>
          <cell r="I46">
            <v>114175869.54437225</v>
          </cell>
          <cell r="J46">
            <v>0</v>
          </cell>
          <cell r="K46">
            <v>0</v>
          </cell>
          <cell r="L46">
            <v>0</v>
          </cell>
          <cell r="M46">
            <v>0</v>
          </cell>
          <cell r="N46">
            <v>0</v>
          </cell>
          <cell r="O46">
            <v>114175869.54437225</v>
          </cell>
          <cell r="P46">
            <v>0</v>
          </cell>
        </row>
        <row r="47">
          <cell r="D47" t="str">
            <v>07-01-010</v>
          </cell>
          <cell r="E47" t="str">
            <v>MURO EN BLOQUE DE CONCRETO 12x12x50 -  F'C 13 MPA COLOR ARENA / AMARILLO. INCLUYE REFUERZO HORIZONTAL</v>
          </cell>
          <cell r="F47" t="str">
            <v>M2</v>
          </cell>
          <cell r="G47">
            <v>110909.74394967036</v>
          </cell>
          <cell r="H47">
            <v>1029.4485000000002</v>
          </cell>
          <cell r="I47">
            <v>114175869.54437225</v>
          </cell>
          <cell r="J47">
            <v>0</v>
          </cell>
          <cell r="K47">
            <v>0</v>
          </cell>
          <cell r="L47">
            <v>0</v>
          </cell>
          <cell r="M47">
            <v>0</v>
          </cell>
          <cell r="N47">
            <v>1029.4485000000002</v>
          </cell>
          <cell r="O47">
            <v>114175869.54437225</v>
          </cell>
          <cell r="P47">
            <v>0</v>
          </cell>
        </row>
        <row r="48">
          <cell r="D48" t="str">
            <v>07-04</v>
          </cell>
          <cell r="E48" t="str">
            <v>ELEMENTOS NO ESTRUCTURALES</v>
          </cell>
          <cell r="F48">
            <v>0</v>
          </cell>
          <cell r="G48">
            <v>0</v>
          </cell>
          <cell r="H48">
            <v>0</v>
          </cell>
          <cell r="I48">
            <v>0</v>
          </cell>
          <cell r="J48">
            <v>0</v>
          </cell>
          <cell r="K48">
            <v>0</v>
          </cell>
          <cell r="L48">
            <v>0</v>
          </cell>
          <cell r="M48">
            <v>0</v>
          </cell>
          <cell r="N48">
            <v>0</v>
          </cell>
          <cell r="O48">
            <v>0</v>
          </cell>
          <cell r="P48">
            <v>0</v>
          </cell>
        </row>
        <row r="49">
          <cell r="D49" t="str">
            <v>07-04-010</v>
          </cell>
          <cell r="E49" t="str">
            <v>GROUT PARA MUROS EN BLOQUE Y LADRILLO F'C 12 MPA</v>
          </cell>
          <cell r="F49" t="str">
            <v>M</v>
          </cell>
          <cell r="G49">
            <v>14402.786940264714</v>
          </cell>
          <cell r="H49">
            <v>0</v>
          </cell>
          <cell r="I49">
            <v>0</v>
          </cell>
          <cell r="J49">
            <v>0</v>
          </cell>
          <cell r="K49">
            <v>0</v>
          </cell>
          <cell r="L49">
            <v>0</v>
          </cell>
          <cell r="M49">
            <v>0</v>
          </cell>
          <cell r="N49">
            <v>0</v>
          </cell>
          <cell r="O49">
            <v>0</v>
          </cell>
          <cell r="P49">
            <v>0</v>
          </cell>
        </row>
        <row r="50">
          <cell r="D50" t="str">
            <v>07-04-040</v>
          </cell>
          <cell r="E50" t="str">
            <v>ANCLAJES PARA REFUERZO DOVELAS Ø 1/2" TIPO HIT-RE 500 DE HILTI O EQUIVALENTE</v>
          </cell>
          <cell r="F50" t="str">
            <v>U</v>
          </cell>
          <cell r="G50">
            <v>6370.3690134146682</v>
          </cell>
          <cell r="H50">
            <v>0</v>
          </cell>
          <cell r="I50">
            <v>0</v>
          </cell>
          <cell r="J50">
            <v>0</v>
          </cell>
          <cell r="K50">
            <v>0</v>
          </cell>
          <cell r="L50">
            <v>0</v>
          </cell>
          <cell r="M50">
            <v>0</v>
          </cell>
          <cell r="N50">
            <v>0</v>
          </cell>
          <cell r="O50">
            <v>0</v>
          </cell>
          <cell r="P50">
            <v>0</v>
          </cell>
        </row>
        <row r="51">
          <cell r="D51" t="str">
            <v>07-05</v>
          </cell>
          <cell r="E51" t="str">
            <v>CONCRETOS MENORES</v>
          </cell>
          <cell r="F51">
            <v>0</v>
          </cell>
          <cell r="G51">
            <v>0</v>
          </cell>
          <cell r="H51">
            <v>0</v>
          </cell>
          <cell r="I51">
            <v>23641587.001827072</v>
          </cell>
          <cell r="J51">
            <v>0</v>
          </cell>
          <cell r="K51">
            <v>0</v>
          </cell>
          <cell r="L51">
            <v>0</v>
          </cell>
          <cell r="M51">
            <v>0</v>
          </cell>
          <cell r="N51">
            <v>0</v>
          </cell>
          <cell r="O51">
            <v>23641587.001827072</v>
          </cell>
          <cell r="P51">
            <v>0</v>
          </cell>
        </row>
        <row r="52">
          <cell r="D52" t="str">
            <v>07-05-010</v>
          </cell>
          <cell r="E52" t="str">
            <v>CUELGA/DINTEL EN CONCRETO VISTO F'C 21 MPA PARA FACHADAS A: 0.08 M. x H: 0.25 M. INCLUYE ACERO DE REFUERZO.</v>
          </cell>
          <cell r="F52" t="str">
            <v>M</v>
          </cell>
          <cell r="G52">
            <v>52526.318198897352</v>
          </cell>
          <cell r="H52">
            <v>77.830000000000013</v>
          </cell>
          <cell r="I52">
            <v>4088123.3454201818</v>
          </cell>
          <cell r="J52">
            <v>0</v>
          </cell>
          <cell r="K52">
            <v>0</v>
          </cell>
          <cell r="L52">
            <v>0</v>
          </cell>
          <cell r="M52">
            <v>0</v>
          </cell>
          <cell r="N52">
            <v>77.830000000000013</v>
          </cell>
          <cell r="O52">
            <v>4088123.3454201818</v>
          </cell>
          <cell r="P52">
            <v>0</v>
          </cell>
        </row>
        <row r="53">
          <cell r="D53" t="str">
            <v>07-05-030</v>
          </cell>
          <cell r="E53" t="str">
            <v>LOSETA SILLAR / ESTANTERIA EN CONCRETO VISTO F'C 21 MPA ANCHO VARIABLE A: 0.30 M. A A: 0.40 M. x H: 0.08 M. INCLUYE ACERO DE REFUERZO Y TALON DE BORDE</v>
          </cell>
          <cell r="F53" t="str">
            <v>M</v>
          </cell>
          <cell r="G53">
            <v>60134.516827911095</v>
          </cell>
          <cell r="H53">
            <v>58.960000000000008</v>
          </cell>
          <cell r="I53">
            <v>3545531.1121736388</v>
          </cell>
          <cell r="J53">
            <v>0</v>
          </cell>
          <cell r="K53">
            <v>0</v>
          </cell>
          <cell r="L53">
            <v>0</v>
          </cell>
          <cell r="M53">
            <v>0</v>
          </cell>
          <cell r="N53">
            <v>58.960000000000008</v>
          </cell>
          <cell r="O53">
            <v>3545531.1121736388</v>
          </cell>
          <cell r="P53">
            <v>0</v>
          </cell>
        </row>
        <row r="54">
          <cell r="D54" t="str">
            <v>07-05-040</v>
          </cell>
          <cell r="E54" t="str">
            <v>PLACA DINTEL EN CONCRETO VISTO F'C 21 MPA.  INCLUYE ACERO DE REFUERZO Y TALON DE BORDE</v>
          </cell>
          <cell r="F54" t="str">
            <v>M2</v>
          </cell>
          <cell r="G54">
            <v>121778.92073830303</v>
          </cell>
          <cell r="H54">
            <v>7.8000000000000007</v>
          </cell>
          <cell r="I54">
            <v>949875.58175876376</v>
          </cell>
          <cell r="J54">
            <v>0</v>
          </cell>
          <cell r="K54">
            <v>0</v>
          </cell>
          <cell r="L54">
            <v>0</v>
          </cell>
          <cell r="M54">
            <v>0</v>
          </cell>
          <cell r="N54">
            <v>7.8000000000000007</v>
          </cell>
          <cell r="O54">
            <v>949875.58175876376</v>
          </cell>
          <cell r="P54">
            <v>0</v>
          </cell>
        </row>
        <row r="55">
          <cell r="D55" t="str">
            <v>07-05-050</v>
          </cell>
          <cell r="E55" t="str">
            <v>VIGA TALON EN CONCRETO VISTO F'C 21 MPA A: 0.12 M. x H: 0.21 M. BASE MUROS. INCLUYE ACERO DE REFUERZO</v>
          </cell>
          <cell r="F55" t="str">
            <v>M</v>
          </cell>
          <cell r="G55">
            <v>37349.844070036605</v>
          </cell>
          <cell r="H55">
            <v>241.45999999999989</v>
          </cell>
          <cell r="I55">
            <v>9018493.3491510339</v>
          </cell>
          <cell r="J55">
            <v>0</v>
          </cell>
          <cell r="K55">
            <v>0</v>
          </cell>
          <cell r="L55">
            <v>0</v>
          </cell>
          <cell r="M55">
            <v>0</v>
          </cell>
          <cell r="N55">
            <v>241.45999999999989</v>
          </cell>
          <cell r="O55">
            <v>9018493.3491510339</v>
          </cell>
          <cell r="P55">
            <v>0</v>
          </cell>
        </row>
        <row r="56">
          <cell r="D56" t="str">
            <v>07-05-060</v>
          </cell>
          <cell r="E56" t="str">
            <v>MESON EN CONCRETO F'C 21 MPA - A: 0.35 M. x E: 0.08 M. + TALON LATERAL FORRADO EN GRANO PULIDO. INCLUYE ACERO DE REFUERZO</v>
          </cell>
          <cell r="F56" t="str">
            <v>M</v>
          </cell>
          <cell r="G56">
            <v>125230.05476533581</v>
          </cell>
          <cell r="H56">
            <v>6.69</v>
          </cell>
          <cell r="I56">
            <v>837789.0663800966</v>
          </cell>
          <cell r="J56">
            <v>0</v>
          </cell>
          <cell r="K56">
            <v>0</v>
          </cell>
          <cell r="L56">
            <v>0</v>
          </cell>
          <cell r="M56">
            <v>0</v>
          </cell>
          <cell r="N56">
            <v>6.69</v>
          </cell>
          <cell r="O56">
            <v>837789.0663800966</v>
          </cell>
          <cell r="P56">
            <v>0</v>
          </cell>
        </row>
        <row r="57">
          <cell r="D57" t="str">
            <v>07-05-070</v>
          </cell>
          <cell r="E57" t="str">
            <v>BEBEDERO / POZUELO EN CONCRETO VISTO F'C 21 MPA ACABADO PULIDO - A: 0.45 M. x E: 0.08 M. SEGÚN DETALLE DE PLANOS. INCLUYE ACERO DE REFUERZO</v>
          </cell>
          <cell r="F57" t="str">
            <v>M</v>
          </cell>
          <cell r="G57">
            <v>147733.5893733578</v>
          </cell>
          <cell r="H57">
            <v>2.12</v>
          </cell>
          <cell r="I57">
            <v>313195.20947151852</v>
          </cell>
          <cell r="J57">
            <v>0</v>
          </cell>
          <cell r="K57">
            <v>0</v>
          </cell>
          <cell r="L57">
            <v>0</v>
          </cell>
          <cell r="M57">
            <v>0</v>
          </cell>
          <cell r="N57">
            <v>2.12</v>
          </cell>
          <cell r="O57">
            <v>313195.20947151852</v>
          </cell>
          <cell r="P57">
            <v>0</v>
          </cell>
        </row>
        <row r="58">
          <cell r="D58" t="str">
            <v>07-05-080</v>
          </cell>
          <cell r="E58" t="str">
            <v>LOSETA DINTEL / ALERO EN CONCRETO VISTO F'C 21 MPA A: 0.40 M. - 0.50 M. x H: 0.10 M. INCLUYE ACERO DE REFUERZO Y TALON DE BORDE</v>
          </cell>
          <cell r="F58" t="str">
            <v>M</v>
          </cell>
          <cell r="G58">
            <v>76193.462701690776</v>
          </cell>
          <cell r="H58">
            <v>30.48</v>
          </cell>
          <cell r="I58">
            <v>2322376.7431475348</v>
          </cell>
          <cell r="J58">
            <v>0</v>
          </cell>
          <cell r="K58">
            <v>0</v>
          </cell>
          <cell r="L58">
            <v>0</v>
          </cell>
          <cell r="M58">
            <v>0</v>
          </cell>
          <cell r="N58">
            <v>30.48</v>
          </cell>
          <cell r="O58">
            <v>2322376.7431475348</v>
          </cell>
          <cell r="P58">
            <v>0</v>
          </cell>
        </row>
        <row r="59">
          <cell r="D59" t="str">
            <v>07-05-100</v>
          </cell>
          <cell r="E59" t="str">
            <v>LOSETA + MURETE BANCA EN CONCRETO VISTO F'C 21 MPA A: 0.45 M. x H: 0.52 M. - E: 0.10 M. INCLUYE ACERO DE REFUERZO</v>
          </cell>
          <cell r="F59" t="str">
            <v>M</v>
          </cell>
          <cell r="G59">
            <v>111283.72048240679</v>
          </cell>
          <cell r="H59">
            <v>23.060000000000002</v>
          </cell>
          <cell r="I59">
            <v>2566202.594324301</v>
          </cell>
          <cell r="J59">
            <v>0</v>
          </cell>
          <cell r="K59">
            <v>0</v>
          </cell>
          <cell r="L59">
            <v>0</v>
          </cell>
          <cell r="M59">
            <v>0</v>
          </cell>
          <cell r="N59">
            <v>23.060000000000002</v>
          </cell>
          <cell r="O59">
            <v>2566202.594324301</v>
          </cell>
          <cell r="P59">
            <v>0</v>
          </cell>
        </row>
        <row r="60">
          <cell r="D60" t="str">
            <v>07-06</v>
          </cell>
          <cell r="E60" t="str">
            <v>ACERO DE REFUERZO PARA MAMPOSTERIAS</v>
          </cell>
          <cell r="F60">
            <v>0</v>
          </cell>
          <cell r="G60">
            <v>0</v>
          </cell>
          <cell r="H60">
            <v>0</v>
          </cell>
          <cell r="I60">
            <v>0</v>
          </cell>
          <cell r="J60">
            <v>0</v>
          </cell>
          <cell r="K60">
            <v>0</v>
          </cell>
          <cell r="L60">
            <v>0</v>
          </cell>
          <cell r="M60">
            <v>0</v>
          </cell>
          <cell r="N60">
            <v>0</v>
          </cell>
          <cell r="O60">
            <v>0</v>
          </cell>
          <cell r="P60">
            <v>0</v>
          </cell>
        </row>
        <row r="61">
          <cell r="D61" t="str">
            <v>07-06-010</v>
          </cell>
          <cell r="E61" t="str">
            <v>ACERO DE REFUERZO FY 420 MPA PARA MAMPOSTERIAS</v>
          </cell>
          <cell r="F61" t="str">
            <v>KG</v>
          </cell>
          <cell r="G61">
            <v>4099.9879852941176</v>
          </cell>
          <cell r="H61">
            <v>0</v>
          </cell>
          <cell r="I61">
            <v>0</v>
          </cell>
          <cell r="J61">
            <v>0</v>
          </cell>
          <cell r="K61">
            <v>0</v>
          </cell>
          <cell r="L61">
            <v>0</v>
          </cell>
          <cell r="M61">
            <v>0</v>
          </cell>
          <cell r="N61">
            <v>0</v>
          </cell>
          <cell r="O61">
            <v>0</v>
          </cell>
          <cell r="P61">
            <v>0</v>
          </cell>
        </row>
        <row r="62">
          <cell r="D62" t="str">
            <v>08</v>
          </cell>
          <cell r="E62" t="str">
            <v>CUBIERTAS Y CIELOS</v>
          </cell>
          <cell r="F62">
            <v>0</v>
          </cell>
          <cell r="G62">
            <v>0</v>
          </cell>
          <cell r="H62">
            <v>0</v>
          </cell>
          <cell r="I62">
            <v>80716307.223664641</v>
          </cell>
          <cell r="J62">
            <v>0</v>
          </cell>
          <cell r="K62">
            <v>0</v>
          </cell>
          <cell r="L62">
            <v>0</v>
          </cell>
          <cell r="M62">
            <v>0</v>
          </cell>
          <cell r="N62">
            <v>0</v>
          </cell>
          <cell r="O62">
            <v>0</v>
          </cell>
          <cell r="P62">
            <v>80716307.223664641</v>
          </cell>
        </row>
        <row r="63">
          <cell r="D63" t="str">
            <v>08-01</v>
          </cell>
          <cell r="E63" t="str">
            <v>CUBIERTAS</v>
          </cell>
          <cell r="F63">
            <v>0</v>
          </cell>
          <cell r="G63">
            <v>0</v>
          </cell>
          <cell r="H63">
            <v>0</v>
          </cell>
          <cell r="I63">
            <v>72198679.560000002</v>
          </cell>
          <cell r="J63">
            <v>0</v>
          </cell>
          <cell r="K63">
            <v>0</v>
          </cell>
          <cell r="L63">
            <v>0</v>
          </cell>
          <cell r="M63">
            <v>0</v>
          </cell>
          <cell r="N63">
            <v>0</v>
          </cell>
          <cell r="O63">
            <v>72198679.560000002</v>
          </cell>
          <cell r="P63">
            <v>0</v>
          </cell>
        </row>
        <row r="64">
          <cell r="D64" t="str">
            <v>08-01-010</v>
          </cell>
          <cell r="E64" t="str">
            <v>TEJA DE CUBIERTA TIPO STANDING SEAM ROOF DE CUBIERTEC O EQUIVALENTE. LAMINA DE ALUZINC CAL 26 + AISLAMIENTO TERMOACUSTICO EN POLIURETANO 38 MM. INCLUYE FIJACIONES A ESTRUCTURA METALICA.</v>
          </cell>
          <cell r="F64" t="str">
            <v>M2</v>
          </cell>
          <cell r="G64">
            <v>101094</v>
          </cell>
          <cell r="H64">
            <v>563.34</v>
          </cell>
          <cell r="I64">
            <v>56950293.960000001</v>
          </cell>
          <cell r="J64">
            <v>0</v>
          </cell>
          <cell r="K64">
            <v>0</v>
          </cell>
          <cell r="L64">
            <v>0</v>
          </cell>
          <cell r="M64">
            <v>0</v>
          </cell>
          <cell r="N64">
            <v>563.34</v>
          </cell>
          <cell r="O64">
            <v>56950293.960000001</v>
          </cell>
          <cell r="P64">
            <v>0</v>
          </cell>
        </row>
        <row r="65">
          <cell r="D65" t="str">
            <v>08-01-020</v>
          </cell>
          <cell r="E65" t="str">
            <v>TEJA DE CUBIERTA PERGOLAS EN POLICARBONATO ALVEOLAR 6 MM. POLISHADE DE ARKOS O EQUIVALENTE. INCLUYE FIJACIONES A ESTRUCTURA METALICA.</v>
          </cell>
          <cell r="F65" t="str">
            <v>M2</v>
          </cell>
          <cell r="G65">
            <v>97440</v>
          </cell>
          <cell r="H65">
            <v>156.49</v>
          </cell>
          <cell r="I65">
            <v>15248385.600000001</v>
          </cell>
          <cell r="J65">
            <v>0</v>
          </cell>
          <cell r="K65">
            <v>0</v>
          </cell>
          <cell r="L65">
            <v>0</v>
          </cell>
          <cell r="M65">
            <v>0</v>
          </cell>
          <cell r="N65">
            <v>156.49</v>
          </cell>
          <cell r="O65">
            <v>15248385.600000001</v>
          </cell>
          <cell r="P65">
            <v>0</v>
          </cell>
        </row>
        <row r="66">
          <cell r="D66" t="str">
            <v>08-02</v>
          </cell>
          <cell r="E66" t="str">
            <v>CIELO FALSO</v>
          </cell>
          <cell r="F66">
            <v>0</v>
          </cell>
          <cell r="G66">
            <v>0</v>
          </cell>
          <cell r="H66">
            <v>0</v>
          </cell>
          <cell r="I66">
            <v>0</v>
          </cell>
          <cell r="J66">
            <v>0</v>
          </cell>
          <cell r="K66">
            <v>0</v>
          </cell>
          <cell r="L66">
            <v>0</v>
          </cell>
          <cell r="M66">
            <v>0</v>
          </cell>
          <cell r="N66">
            <v>0</v>
          </cell>
          <cell r="O66">
            <v>0</v>
          </cell>
          <cell r="P66">
            <v>0</v>
          </cell>
        </row>
        <row r="67">
          <cell r="D67" t="str">
            <v>08-04</v>
          </cell>
          <cell r="E67" t="str">
            <v>ACCESORIOS</v>
          </cell>
          <cell r="F67">
            <v>0</v>
          </cell>
          <cell r="G67">
            <v>0</v>
          </cell>
          <cell r="H67">
            <v>0</v>
          </cell>
          <cell r="I67">
            <v>8517627.663664639</v>
          </cell>
          <cell r="J67">
            <v>0</v>
          </cell>
          <cell r="K67">
            <v>0</v>
          </cell>
          <cell r="L67">
            <v>0</v>
          </cell>
          <cell r="M67">
            <v>0</v>
          </cell>
          <cell r="N67">
            <v>0</v>
          </cell>
          <cell r="O67">
            <v>8517627.663664639</v>
          </cell>
          <cell r="P67">
            <v>0</v>
          </cell>
        </row>
        <row r="68">
          <cell r="D68" t="str">
            <v>08-04-010</v>
          </cell>
          <cell r="E68" t="str">
            <v>RUANA EN LAMINA DE ALUZINC CAL 18. DESARROLLO L: 0.30 M. INCLUYE ANCLAJES A MUROS Y/O ESTRUCTURA Y PINTURA DE ACABADO.</v>
          </cell>
          <cell r="F68" t="str">
            <v>M</v>
          </cell>
          <cell r="G68">
            <v>40107.863704574847</v>
          </cell>
          <cell r="H68">
            <v>118.11000000000001</v>
          </cell>
          <cell r="I68">
            <v>4737139.7821473358</v>
          </cell>
          <cell r="J68">
            <v>0</v>
          </cell>
          <cell r="K68">
            <v>0</v>
          </cell>
          <cell r="L68">
            <v>0</v>
          </cell>
          <cell r="M68">
            <v>0</v>
          </cell>
          <cell r="N68">
            <v>118.11000000000001</v>
          </cell>
          <cell r="O68">
            <v>4737139.7821473358</v>
          </cell>
          <cell r="P68">
            <v>0</v>
          </cell>
        </row>
        <row r="69">
          <cell r="D69" t="str">
            <v>08-04-030</v>
          </cell>
          <cell r="E69" t="str">
            <v>CANOA EN LAMINA DE ALUZINC CAL 18. DESARROLLO L: 0.70 M. INCLUYE ANCLAJES A MUROS Y/O ESTRUCTURA Y PINTURA DE ACABADO.</v>
          </cell>
          <cell r="F69" t="str">
            <v>M</v>
          </cell>
          <cell r="G69">
            <v>54789.679442279768</v>
          </cell>
          <cell r="H69">
            <v>69</v>
          </cell>
          <cell r="I69">
            <v>3780487.8815173041</v>
          </cell>
          <cell r="J69">
            <v>0</v>
          </cell>
          <cell r="K69">
            <v>0</v>
          </cell>
          <cell r="L69">
            <v>0</v>
          </cell>
          <cell r="M69">
            <v>0</v>
          </cell>
          <cell r="N69">
            <v>69</v>
          </cell>
          <cell r="O69">
            <v>3780487.8815173041</v>
          </cell>
          <cell r="P69">
            <v>0</v>
          </cell>
        </row>
        <row r="70">
          <cell r="D70" t="str">
            <v>09</v>
          </cell>
          <cell r="E70" t="str">
            <v>RECUBRIMIENTOS</v>
          </cell>
          <cell r="F70">
            <v>0</v>
          </cell>
          <cell r="G70">
            <v>0</v>
          </cell>
          <cell r="H70">
            <v>0</v>
          </cell>
          <cell r="I70">
            <v>28990540.590956412</v>
          </cell>
          <cell r="J70">
            <v>0</v>
          </cell>
          <cell r="K70">
            <v>0</v>
          </cell>
          <cell r="L70">
            <v>0</v>
          </cell>
          <cell r="M70">
            <v>0</v>
          </cell>
          <cell r="N70">
            <v>0</v>
          </cell>
          <cell r="O70">
            <v>0</v>
          </cell>
          <cell r="P70">
            <v>28990540.590956412</v>
          </cell>
        </row>
        <row r="71">
          <cell r="D71" t="str">
            <v>09-01</v>
          </cell>
          <cell r="E71" t="str">
            <v>REVOQUES</v>
          </cell>
          <cell r="F71">
            <v>0</v>
          </cell>
          <cell r="G71">
            <v>0</v>
          </cell>
          <cell r="H71">
            <v>0</v>
          </cell>
          <cell r="I71">
            <v>656972.96707885864</v>
          </cell>
          <cell r="J71">
            <v>0</v>
          </cell>
          <cell r="K71">
            <v>0</v>
          </cell>
          <cell r="L71">
            <v>0</v>
          </cell>
          <cell r="M71">
            <v>0</v>
          </cell>
          <cell r="N71">
            <v>0</v>
          </cell>
          <cell r="O71">
            <v>656972.96707885864</v>
          </cell>
          <cell r="P71">
            <v>0</v>
          </cell>
        </row>
        <row r="72">
          <cell r="D72" t="str">
            <v>09-01-010</v>
          </cell>
          <cell r="E72" t="str">
            <v>REVOQUE PARA MUROS. INCLUYE FAJAS, RANURAS Y FILETES</v>
          </cell>
          <cell r="F72" t="str">
            <v>M2</v>
          </cell>
          <cell r="G72">
            <v>21583.121996598416</v>
          </cell>
          <cell r="H72">
            <v>30.439200000000003</v>
          </cell>
          <cell r="I72">
            <v>656972.96707885864</v>
          </cell>
          <cell r="J72">
            <v>0</v>
          </cell>
          <cell r="K72">
            <v>0</v>
          </cell>
          <cell r="L72">
            <v>0</v>
          </cell>
          <cell r="M72">
            <v>0</v>
          </cell>
          <cell r="N72">
            <v>30.439200000000003</v>
          </cell>
          <cell r="O72">
            <v>656972.96707885864</v>
          </cell>
          <cell r="P72">
            <v>0</v>
          </cell>
        </row>
        <row r="73">
          <cell r="D73" t="str">
            <v>09-02</v>
          </cell>
          <cell r="E73" t="str">
            <v>ENCHAPES</v>
          </cell>
          <cell r="F73">
            <v>0</v>
          </cell>
          <cell r="G73">
            <v>0</v>
          </cell>
          <cell r="H73">
            <v>0</v>
          </cell>
          <cell r="I73">
            <v>14726115.904298436</v>
          </cell>
          <cell r="J73">
            <v>0</v>
          </cell>
          <cell r="K73">
            <v>0</v>
          </cell>
          <cell r="L73">
            <v>0</v>
          </cell>
          <cell r="M73">
            <v>0</v>
          </cell>
          <cell r="N73">
            <v>0</v>
          </cell>
          <cell r="O73">
            <v>14726115.904298436</v>
          </cell>
          <cell r="P73">
            <v>0</v>
          </cell>
        </row>
        <row r="74">
          <cell r="D74" t="str">
            <v>09-02-010</v>
          </cell>
          <cell r="E74" t="str">
            <v>ENCHAPE DE BAÑOS EN CERAMICA REF. MIRAFLORES 35x25 DE CORONA O EQUIVALENTE COLOR BLANCO.</v>
          </cell>
          <cell r="F74" t="str">
            <v>M2</v>
          </cell>
          <cell r="G74">
            <v>54307.843925216599</v>
          </cell>
          <cell r="H74">
            <v>248.5575</v>
          </cell>
          <cell r="I74">
            <v>13498621.916442025</v>
          </cell>
          <cell r="J74">
            <v>0</v>
          </cell>
          <cell r="K74">
            <v>0</v>
          </cell>
          <cell r="L74">
            <v>0</v>
          </cell>
          <cell r="M74">
            <v>0</v>
          </cell>
          <cell r="N74">
            <v>248.5575</v>
          </cell>
          <cell r="O74">
            <v>13498621.916442025</v>
          </cell>
          <cell r="P74">
            <v>0</v>
          </cell>
        </row>
        <row r="75">
          <cell r="D75" t="str">
            <v>09-02-020</v>
          </cell>
          <cell r="E75" t="str">
            <v>REMATE SUPERIOR DE ENCHAPES EN DILATACION DE ALUMINIO 1x2 CM.</v>
          </cell>
          <cell r="F75" t="str">
            <v>M</v>
          </cell>
          <cell r="G75">
            <v>7353.3456410256422</v>
          </cell>
          <cell r="H75">
            <v>104.68</v>
          </cell>
          <cell r="I75">
            <v>769748.22170256427</v>
          </cell>
          <cell r="J75">
            <v>0</v>
          </cell>
          <cell r="K75">
            <v>0</v>
          </cell>
          <cell r="L75">
            <v>0</v>
          </cell>
          <cell r="M75">
            <v>0</v>
          </cell>
          <cell r="N75">
            <v>104.68</v>
          </cell>
          <cell r="O75">
            <v>769748.22170256427</v>
          </cell>
          <cell r="P75">
            <v>0</v>
          </cell>
        </row>
        <row r="76">
          <cell r="D76" t="str">
            <v>09-02-030</v>
          </cell>
          <cell r="E76" t="str">
            <v>REMATE ESQUINEROS ENCHAPES EN DILATACION DE ALUMINIO</v>
          </cell>
          <cell r="F76" t="str">
            <v>M</v>
          </cell>
          <cell r="G76">
            <v>7353.3456410256422</v>
          </cell>
          <cell r="H76">
            <v>62.25</v>
          </cell>
          <cell r="I76">
            <v>457745.76615384623</v>
          </cell>
          <cell r="J76">
            <v>0</v>
          </cell>
          <cell r="K76">
            <v>0</v>
          </cell>
          <cell r="L76">
            <v>0</v>
          </cell>
          <cell r="M76">
            <v>0</v>
          </cell>
          <cell r="N76">
            <v>62.25</v>
          </cell>
          <cell r="O76">
            <v>457745.76615384623</v>
          </cell>
          <cell r="P76">
            <v>0</v>
          </cell>
        </row>
        <row r="77">
          <cell r="D77" t="str">
            <v>09-03</v>
          </cell>
          <cell r="E77" t="str">
            <v>ESTUCOS Y PINTURAS</v>
          </cell>
          <cell r="F77">
            <v>0</v>
          </cell>
          <cell r="G77">
            <v>0</v>
          </cell>
          <cell r="H77">
            <v>0</v>
          </cell>
          <cell r="I77">
            <v>352560.59500310366</v>
          </cell>
          <cell r="J77">
            <v>0</v>
          </cell>
          <cell r="K77">
            <v>0</v>
          </cell>
          <cell r="L77">
            <v>0</v>
          </cell>
          <cell r="M77">
            <v>0</v>
          </cell>
          <cell r="N77">
            <v>0</v>
          </cell>
          <cell r="O77">
            <v>352560.59500310366</v>
          </cell>
          <cell r="P77">
            <v>0</v>
          </cell>
        </row>
        <row r="78">
          <cell r="D78" t="str">
            <v>09-03-010</v>
          </cell>
          <cell r="E78" t="str">
            <v xml:space="preserve">PINTURA ACRILICA PARA MUROS TIPO SIKACOLOR F DE SIKA O EQUIVALENTE - 3 MANOS. </v>
          </cell>
          <cell r="F78" t="str">
            <v>M2</v>
          </cell>
          <cell r="G78">
            <v>11582.452725534955</v>
          </cell>
          <cell r="H78">
            <v>30.439200000000003</v>
          </cell>
          <cell r="I78">
            <v>352560.59500310366</v>
          </cell>
          <cell r="J78">
            <v>0</v>
          </cell>
          <cell r="K78">
            <v>0</v>
          </cell>
          <cell r="L78">
            <v>0</v>
          </cell>
          <cell r="M78">
            <v>0</v>
          </cell>
          <cell r="N78">
            <v>30.439200000000003</v>
          </cell>
          <cell r="O78">
            <v>352560.59500310366</v>
          </cell>
          <cell r="P78">
            <v>0</v>
          </cell>
        </row>
        <row r="79">
          <cell r="D79" t="str">
            <v>09-04</v>
          </cell>
          <cell r="E79" t="str">
            <v>LAVADO + HIDROFUGO FACHADAS Y/O CONCRETOS</v>
          </cell>
          <cell r="F79">
            <v>0</v>
          </cell>
          <cell r="G79">
            <v>0</v>
          </cell>
          <cell r="H79">
            <v>0</v>
          </cell>
          <cell r="I79">
            <v>13254891.12457601</v>
          </cell>
          <cell r="J79">
            <v>0</v>
          </cell>
          <cell r="K79">
            <v>0</v>
          </cell>
          <cell r="L79">
            <v>0</v>
          </cell>
          <cell r="M79">
            <v>0</v>
          </cell>
          <cell r="N79">
            <v>0</v>
          </cell>
          <cell r="O79">
            <v>13254891.12457601</v>
          </cell>
          <cell r="P79">
            <v>0</v>
          </cell>
        </row>
        <row r="80">
          <cell r="D80" t="str">
            <v>09-04-010</v>
          </cell>
          <cell r="E80" t="str">
            <v>LAVADO DE MUROS/CONCRETOS CON AGUA A PRESION</v>
          </cell>
          <cell r="F80" t="str">
            <v>M2</v>
          </cell>
          <cell r="G80">
            <v>3307.2</v>
          </cell>
          <cell r="H80">
            <v>2058.8970000000004</v>
          </cell>
          <cell r="I80">
            <v>6809184.158400001</v>
          </cell>
          <cell r="J80">
            <v>0</v>
          </cell>
          <cell r="K80">
            <v>0</v>
          </cell>
          <cell r="L80">
            <v>0</v>
          </cell>
          <cell r="M80">
            <v>0</v>
          </cell>
          <cell r="N80">
            <v>2058.8970000000004</v>
          </cell>
          <cell r="O80">
            <v>6809184.158400001</v>
          </cell>
          <cell r="P80">
            <v>0</v>
          </cell>
        </row>
        <row r="81">
          <cell r="D81" t="str">
            <v>09-04-020</v>
          </cell>
          <cell r="E81" t="str">
            <v>HIDROFUGO CON SIKA TRANSPARENTE 10 DE SIKA O EQUIVALENTE</v>
          </cell>
          <cell r="F81" t="str">
            <v>M2</v>
          </cell>
          <cell r="G81">
            <v>6261.3204703061965</v>
          </cell>
          <cell r="H81">
            <v>1029.4485000000002</v>
          </cell>
          <cell r="I81">
            <v>6445706.9661760097</v>
          </cell>
          <cell r="J81">
            <v>0</v>
          </cell>
          <cell r="K81">
            <v>0</v>
          </cell>
          <cell r="L81">
            <v>0</v>
          </cell>
          <cell r="M81">
            <v>0</v>
          </cell>
          <cell r="N81">
            <v>1029.4485000000002</v>
          </cell>
          <cell r="O81">
            <v>6445706.9661760097</v>
          </cell>
          <cell r="P81">
            <v>0</v>
          </cell>
        </row>
        <row r="82">
          <cell r="D82" t="str">
            <v>10</v>
          </cell>
          <cell r="E82" t="str">
            <v>PISOS Y ZOCALOS</v>
          </cell>
          <cell r="F82">
            <v>0</v>
          </cell>
          <cell r="G82">
            <v>0</v>
          </cell>
          <cell r="H82">
            <v>0</v>
          </cell>
          <cell r="I82">
            <v>60774550.980118699</v>
          </cell>
          <cell r="J82">
            <v>0</v>
          </cell>
          <cell r="K82">
            <v>0</v>
          </cell>
          <cell r="L82">
            <v>0</v>
          </cell>
          <cell r="M82">
            <v>0</v>
          </cell>
          <cell r="N82">
            <v>0</v>
          </cell>
          <cell r="O82">
            <v>0</v>
          </cell>
          <cell r="P82">
            <v>60774550.980118699</v>
          </cell>
        </row>
        <row r="83">
          <cell r="D83" t="str">
            <v>10-01</v>
          </cell>
          <cell r="E83" t="str">
            <v>ACABADOS DE PISO</v>
          </cell>
          <cell r="F83">
            <v>0</v>
          </cell>
          <cell r="G83">
            <v>0</v>
          </cell>
          <cell r="H83">
            <v>0</v>
          </cell>
          <cell r="I83">
            <v>56098410.014191508</v>
          </cell>
          <cell r="J83">
            <v>0</v>
          </cell>
          <cell r="K83">
            <v>0</v>
          </cell>
          <cell r="L83">
            <v>0</v>
          </cell>
          <cell r="M83">
            <v>0</v>
          </cell>
          <cell r="N83">
            <v>0</v>
          </cell>
          <cell r="O83">
            <v>56098410.014191508</v>
          </cell>
          <cell r="P83">
            <v>0</v>
          </cell>
        </row>
        <row r="84">
          <cell r="D84" t="str">
            <v>10-01-020</v>
          </cell>
          <cell r="E84" t="str">
            <v>PISO EN BALDOSA DE GRANO FORMATO 30x30 TONALIDADES BLANCO, GRIS, OCRES + GRANO PIEDRA SAN GIL. INCLUYE CONCRETO DE BASE F'C 21 MPA E: 0.04 M., PULIDA Y BRILLADA.</v>
          </cell>
          <cell r="F84" t="str">
            <v>M2</v>
          </cell>
          <cell r="G84">
            <v>119885.12741130406</v>
          </cell>
          <cell r="H84">
            <v>398.78</v>
          </cell>
          <cell r="I84">
            <v>47807791.10907983</v>
          </cell>
          <cell r="J84">
            <v>0</v>
          </cell>
          <cell r="K84">
            <v>0</v>
          </cell>
          <cell r="L84">
            <v>0</v>
          </cell>
          <cell r="M84">
            <v>0</v>
          </cell>
          <cell r="N84">
            <v>398.78</v>
          </cell>
          <cell r="O84">
            <v>47807791.10907983</v>
          </cell>
          <cell r="P84">
            <v>0</v>
          </cell>
        </row>
        <row r="85">
          <cell r="D85" t="str">
            <v>10-01-300</v>
          </cell>
          <cell r="E85" t="str">
            <v>PISO EN CONCRETO PULIDO Y ENDURECIDO E: 0.10 M. CON SIKAFLOOR 3-QUARTZ TOP DE SIKA O EQUIVALENTE.</v>
          </cell>
          <cell r="F85" t="str">
            <v>M2</v>
          </cell>
          <cell r="G85">
            <v>74475.556100536094</v>
          </cell>
          <cell r="H85">
            <v>111.32</v>
          </cell>
          <cell r="I85">
            <v>8290618.9051116779</v>
          </cell>
          <cell r="J85">
            <v>0</v>
          </cell>
          <cell r="K85">
            <v>0</v>
          </cell>
          <cell r="L85">
            <v>0</v>
          </cell>
          <cell r="M85">
            <v>0</v>
          </cell>
          <cell r="N85">
            <v>111.32</v>
          </cell>
          <cell r="O85">
            <v>8290618.9051116779</v>
          </cell>
          <cell r="P85">
            <v>0</v>
          </cell>
        </row>
        <row r="86">
          <cell r="D86" t="str">
            <v>10-02</v>
          </cell>
          <cell r="E86" t="str">
            <v>ZOCALOS Y ENCHARQUES</v>
          </cell>
          <cell r="F86">
            <v>0</v>
          </cell>
          <cell r="G86">
            <v>0</v>
          </cell>
          <cell r="H86">
            <v>0</v>
          </cell>
          <cell r="I86">
            <v>4676140.965927192</v>
          </cell>
          <cell r="J86">
            <v>0</v>
          </cell>
          <cell r="K86">
            <v>0</v>
          </cell>
          <cell r="L86">
            <v>0</v>
          </cell>
          <cell r="M86">
            <v>0</v>
          </cell>
          <cell r="N86">
            <v>0</v>
          </cell>
          <cell r="O86">
            <v>4676140.965927192</v>
          </cell>
          <cell r="P86">
            <v>0</v>
          </cell>
        </row>
        <row r="87">
          <cell r="D87" t="str">
            <v>10-02-020</v>
          </cell>
          <cell r="E87" t="str">
            <v>ZOCALO MEDIA CAÑA EN GRANITO VACIADO, PULIDO Y BRILLADO TONALIDADES BLANCO, GRIS, OCRES + GRANO PIEDRA SAN GIL H: 0.10 M. INCLUYE DILATACIONES EN ALUMINIO</v>
          </cell>
          <cell r="F87" t="str">
            <v>M</v>
          </cell>
          <cell r="G87">
            <v>44670.815494145885</v>
          </cell>
          <cell r="H87">
            <v>104.68</v>
          </cell>
          <cell r="I87">
            <v>4676140.965927192</v>
          </cell>
          <cell r="J87">
            <v>0</v>
          </cell>
          <cell r="K87">
            <v>0</v>
          </cell>
          <cell r="L87">
            <v>0</v>
          </cell>
          <cell r="M87">
            <v>0</v>
          </cell>
          <cell r="N87">
            <v>104.68</v>
          </cell>
          <cell r="O87">
            <v>4676140.965927192</v>
          </cell>
          <cell r="P87">
            <v>0</v>
          </cell>
        </row>
        <row r="88">
          <cell r="D88" t="str">
            <v>11</v>
          </cell>
          <cell r="E88" t="str">
            <v>CARPINTERIA METALICA / PVC (Todas las puertas y vidrieras incluyen cerraduras y haladeras según los detalles arquitectonicos)</v>
          </cell>
          <cell r="F88">
            <v>0</v>
          </cell>
          <cell r="G88">
            <v>0</v>
          </cell>
          <cell r="H88">
            <v>0</v>
          </cell>
          <cell r="I88">
            <v>1343106.0000000002</v>
          </cell>
          <cell r="J88">
            <v>0</v>
          </cell>
          <cell r="K88">
            <v>0</v>
          </cell>
          <cell r="L88">
            <v>0</v>
          </cell>
          <cell r="M88">
            <v>0</v>
          </cell>
          <cell r="N88">
            <v>0</v>
          </cell>
          <cell r="O88">
            <v>0</v>
          </cell>
          <cell r="P88">
            <v>1343106.0000000002</v>
          </cell>
        </row>
        <row r="89">
          <cell r="D89" t="str">
            <v>11-01</v>
          </cell>
          <cell r="E89" t="str">
            <v>VENTANAS</v>
          </cell>
          <cell r="F89">
            <v>0</v>
          </cell>
          <cell r="G89">
            <v>0</v>
          </cell>
          <cell r="H89">
            <v>0</v>
          </cell>
          <cell r="I89">
            <v>0</v>
          </cell>
          <cell r="J89">
            <v>0</v>
          </cell>
          <cell r="K89">
            <v>0</v>
          </cell>
          <cell r="L89">
            <v>0</v>
          </cell>
          <cell r="M89">
            <v>0</v>
          </cell>
          <cell r="N89">
            <v>0</v>
          </cell>
          <cell r="O89">
            <v>0</v>
          </cell>
          <cell r="P89">
            <v>0</v>
          </cell>
        </row>
        <row r="90">
          <cell r="D90" t="str">
            <v>11-01-010</v>
          </cell>
          <cell r="E90" t="str">
            <v>VENTANA V-1 (3.95x0.50).  MARCO + ALA EN ALUMINIO ANODIZADO NATURAL. VIDRIO TEMPLADO LAMINADO. CUERPOS BASCULANTES</v>
          </cell>
          <cell r="F90" t="str">
            <v>UN</v>
          </cell>
          <cell r="G90">
            <v>0</v>
          </cell>
          <cell r="H90">
            <v>4</v>
          </cell>
          <cell r="I90">
            <v>0</v>
          </cell>
          <cell r="J90">
            <v>0</v>
          </cell>
          <cell r="K90">
            <v>0</v>
          </cell>
          <cell r="L90">
            <v>0</v>
          </cell>
          <cell r="M90">
            <v>0</v>
          </cell>
          <cell r="N90">
            <v>4</v>
          </cell>
          <cell r="O90">
            <v>0</v>
          </cell>
          <cell r="P90">
            <v>0</v>
          </cell>
        </row>
        <row r="91">
          <cell r="D91" t="str">
            <v>11-01-020</v>
          </cell>
          <cell r="E91" t="str">
            <v>VENTANA V-2 (5.95x0.45).  MARCO + ALA EN ALUMINIO ANODIZADO NATURAL. VIDRIO TEMPLADO LAMINADO. CUERPOS BASCULANTES</v>
          </cell>
          <cell r="F91" t="str">
            <v>UN</v>
          </cell>
          <cell r="G91">
            <v>0</v>
          </cell>
          <cell r="H91">
            <v>4</v>
          </cell>
          <cell r="I91">
            <v>0</v>
          </cell>
          <cell r="J91">
            <v>0</v>
          </cell>
          <cell r="K91">
            <v>0</v>
          </cell>
          <cell r="L91">
            <v>0</v>
          </cell>
          <cell r="M91">
            <v>0</v>
          </cell>
          <cell r="N91">
            <v>4</v>
          </cell>
          <cell r="O91">
            <v>0</v>
          </cell>
          <cell r="P91">
            <v>0</v>
          </cell>
        </row>
        <row r="92">
          <cell r="D92" t="str">
            <v>11-01-030</v>
          </cell>
          <cell r="E92" t="str">
            <v>VENTANA V-3 (4.17x0.45).  MARCO + ALA EN ALUMINIO ANODIZADO NATURAL. VIDRIO TEMPLADO LAMINADO. CUERPOS BASCULANTES</v>
          </cell>
          <cell r="F92" t="str">
            <v>UN</v>
          </cell>
          <cell r="G92">
            <v>0</v>
          </cell>
          <cell r="H92">
            <v>1</v>
          </cell>
          <cell r="I92">
            <v>0</v>
          </cell>
          <cell r="J92">
            <v>0</v>
          </cell>
          <cell r="K92">
            <v>0</v>
          </cell>
          <cell r="L92">
            <v>0</v>
          </cell>
          <cell r="M92">
            <v>0</v>
          </cell>
          <cell r="N92">
            <v>1</v>
          </cell>
          <cell r="O92">
            <v>0</v>
          </cell>
          <cell r="P92">
            <v>0</v>
          </cell>
        </row>
        <row r="93">
          <cell r="D93" t="str">
            <v>11-01-040</v>
          </cell>
          <cell r="E93" t="str">
            <v>VENTANA V-4 (5.25x0.50).  MARCO + ALA EN ALUMINIO ANODIZADO NATURAL. VIDRIO TEMPLADO LAMINADO. CUERPOS BASCULANTES</v>
          </cell>
          <cell r="F93" t="str">
            <v>UN</v>
          </cell>
          <cell r="G93">
            <v>0</v>
          </cell>
          <cell r="H93">
            <v>1</v>
          </cell>
          <cell r="I93">
            <v>0</v>
          </cell>
          <cell r="J93">
            <v>0</v>
          </cell>
          <cell r="K93">
            <v>0</v>
          </cell>
          <cell r="L93">
            <v>0</v>
          </cell>
          <cell r="M93">
            <v>0</v>
          </cell>
          <cell r="N93">
            <v>1</v>
          </cell>
          <cell r="O93">
            <v>0</v>
          </cell>
          <cell r="P93">
            <v>0</v>
          </cell>
        </row>
        <row r="94">
          <cell r="D94" t="str">
            <v>11-01-050</v>
          </cell>
          <cell r="E94" t="str">
            <v>VENTANA V-5 (2.00x0.45).  MARCO + ALA EN ALUMINIO ANODIZADO NATURAL. VIDRIO TEMPLADO LAMINADO. CUERPOS BASCULANTES</v>
          </cell>
          <cell r="F94" t="str">
            <v>UN</v>
          </cell>
          <cell r="G94">
            <v>0</v>
          </cell>
          <cell r="H94">
            <v>1</v>
          </cell>
          <cell r="I94">
            <v>0</v>
          </cell>
          <cell r="J94">
            <v>0</v>
          </cell>
          <cell r="K94">
            <v>0</v>
          </cell>
          <cell r="L94">
            <v>0</v>
          </cell>
          <cell r="M94">
            <v>0</v>
          </cell>
          <cell r="N94">
            <v>1</v>
          </cell>
          <cell r="O94">
            <v>0</v>
          </cell>
          <cell r="P94">
            <v>0</v>
          </cell>
        </row>
        <row r="95">
          <cell r="D95" t="str">
            <v>11-01-060</v>
          </cell>
          <cell r="E95" t="str">
            <v>VENTANA V-6 (4.85x0.45).  MARCO + ALA EN ALUMINIO ANODIZADO NATURAL. VIDRIO TEMPLADO LAMINADO. CUERPOS BASCULANTES</v>
          </cell>
          <cell r="F95" t="str">
            <v>UN</v>
          </cell>
          <cell r="G95">
            <v>0</v>
          </cell>
          <cell r="H95">
            <v>1</v>
          </cell>
          <cell r="I95">
            <v>0</v>
          </cell>
          <cell r="J95">
            <v>0</v>
          </cell>
          <cell r="K95">
            <v>0</v>
          </cell>
          <cell r="L95">
            <v>0</v>
          </cell>
          <cell r="M95">
            <v>0</v>
          </cell>
          <cell r="N95">
            <v>1</v>
          </cell>
          <cell r="O95">
            <v>0</v>
          </cell>
          <cell r="P95">
            <v>0</v>
          </cell>
        </row>
        <row r="96">
          <cell r="D96" t="str">
            <v>11-01-070</v>
          </cell>
          <cell r="E96" t="str">
            <v>VENTANA V-7 (5.41x0.45).  MARCO + ALA EN ALUMINIO ANODIZADO NATURAL. VIDRIO TEMPLADO LAMINADO. CUERPOS BASCULANTES</v>
          </cell>
          <cell r="F96" t="str">
            <v>UN</v>
          </cell>
          <cell r="G96">
            <v>0</v>
          </cell>
          <cell r="H96">
            <v>2</v>
          </cell>
          <cell r="I96">
            <v>0</v>
          </cell>
          <cell r="J96">
            <v>0</v>
          </cell>
          <cell r="K96">
            <v>0</v>
          </cell>
          <cell r="L96">
            <v>0</v>
          </cell>
          <cell r="M96">
            <v>0</v>
          </cell>
          <cell r="N96">
            <v>2</v>
          </cell>
          <cell r="O96">
            <v>0</v>
          </cell>
          <cell r="P96">
            <v>0</v>
          </cell>
        </row>
        <row r="97">
          <cell r="D97" t="str">
            <v>11-01-080</v>
          </cell>
          <cell r="E97" t="str">
            <v>VENTANA V-8 (2.85x0.50).  MARCO + ALA EN ALUMINIO ANODIZADO NATURAL. VIDRIO TEMPLADO LAMINADO. CUERPOS BASCULANTES</v>
          </cell>
          <cell r="F97" t="str">
            <v>UN</v>
          </cell>
          <cell r="G97">
            <v>0</v>
          </cell>
          <cell r="H97">
            <v>1</v>
          </cell>
          <cell r="I97">
            <v>0</v>
          </cell>
          <cell r="J97">
            <v>0</v>
          </cell>
          <cell r="K97">
            <v>0</v>
          </cell>
          <cell r="L97">
            <v>0</v>
          </cell>
          <cell r="M97">
            <v>0</v>
          </cell>
          <cell r="N97">
            <v>1</v>
          </cell>
          <cell r="O97">
            <v>0</v>
          </cell>
          <cell r="P97">
            <v>0</v>
          </cell>
        </row>
        <row r="98">
          <cell r="D98" t="str">
            <v>11-01-090</v>
          </cell>
          <cell r="E98" t="str">
            <v>VENTANA V-9 (4.41x0.50).  MARCO + ALA EN ALUMINIO ANODIZADO NATURAL. VIDRIO TEMPLADO LAMINADO. CUERPOS BASCULANTES</v>
          </cell>
          <cell r="F98" t="str">
            <v>UN</v>
          </cell>
          <cell r="G98">
            <v>0</v>
          </cell>
          <cell r="H98">
            <v>1</v>
          </cell>
          <cell r="I98">
            <v>0</v>
          </cell>
          <cell r="J98">
            <v>0</v>
          </cell>
          <cell r="K98">
            <v>0</v>
          </cell>
          <cell r="L98">
            <v>0</v>
          </cell>
          <cell r="M98">
            <v>0</v>
          </cell>
          <cell r="N98">
            <v>1</v>
          </cell>
          <cell r="O98">
            <v>0</v>
          </cell>
          <cell r="P98">
            <v>0</v>
          </cell>
        </row>
        <row r="99">
          <cell r="D99" t="str">
            <v>11-01-100</v>
          </cell>
          <cell r="E99" t="str">
            <v>CORTINA ENROLLABLE  CAFETERIA (3.45x1.60).  CORTINA ENROLLABLE EN FLEJES MICROPERFORADOS. INCLUYE TAPAROLLOS, ANTICORROSIVO + PINTURA DE ACABADO</v>
          </cell>
          <cell r="F99" t="str">
            <v>UN</v>
          </cell>
          <cell r="G99">
            <v>0</v>
          </cell>
          <cell r="H99">
            <v>1</v>
          </cell>
          <cell r="I99">
            <v>0</v>
          </cell>
          <cell r="J99">
            <v>0</v>
          </cell>
          <cell r="K99">
            <v>0</v>
          </cell>
          <cell r="L99">
            <v>0</v>
          </cell>
          <cell r="M99">
            <v>0</v>
          </cell>
          <cell r="N99">
            <v>1</v>
          </cell>
          <cell r="O99">
            <v>0</v>
          </cell>
          <cell r="P99">
            <v>0</v>
          </cell>
        </row>
        <row r="100">
          <cell r="D100" t="str">
            <v>11-01-110</v>
          </cell>
          <cell r="E100" t="str">
            <v>CORTINA ENROLLABLE  COCINA (1.45x1.60).  CORTINA ENROLLABLE EN FLEJES MICROPERFORADOS. INCLUYE TAPAROLLOS, ANTICORROSIVO + PINTURA DE ACABADO</v>
          </cell>
          <cell r="F100" t="str">
            <v>UN</v>
          </cell>
          <cell r="G100">
            <v>0</v>
          </cell>
          <cell r="H100">
            <v>1</v>
          </cell>
          <cell r="I100">
            <v>0</v>
          </cell>
          <cell r="J100">
            <v>0</v>
          </cell>
          <cell r="K100">
            <v>0</v>
          </cell>
          <cell r="L100">
            <v>0</v>
          </cell>
          <cell r="M100">
            <v>0</v>
          </cell>
          <cell r="N100">
            <v>1</v>
          </cell>
          <cell r="O100">
            <v>0</v>
          </cell>
          <cell r="P100">
            <v>0</v>
          </cell>
        </row>
        <row r="101">
          <cell r="D101" t="str">
            <v>11-01-120</v>
          </cell>
          <cell r="E101" t="str">
            <v>REJA R-1 (16.56x0.48).  MARCO + CUERPO FIJO EN CELOSIA ALUMINIO ANODIZADO NATURAL. CUERPOS FIJOS</v>
          </cell>
          <cell r="F101" t="str">
            <v>UN</v>
          </cell>
          <cell r="G101">
            <v>0</v>
          </cell>
          <cell r="H101">
            <v>1</v>
          </cell>
          <cell r="I101">
            <v>0</v>
          </cell>
          <cell r="J101">
            <v>0</v>
          </cell>
          <cell r="K101">
            <v>0</v>
          </cell>
          <cell r="L101">
            <v>0</v>
          </cell>
          <cell r="M101">
            <v>0</v>
          </cell>
          <cell r="N101">
            <v>1</v>
          </cell>
          <cell r="O101">
            <v>0</v>
          </cell>
          <cell r="P101">
            <v>0</v>
          </cell>
        </row>
        <row r="102">
          <cell r="D102" t="str">
            <v>11-01-130</v>
          </cell>
          <cell r="E102" t="str">
            <v>REJA R-2 (20.10x0.48).  MARCO + CUERPO FIJO EN CELOSIA ALUMINIO ANODIZADO NATURAL. CUERPOS FIJOS</v>
          </cell>
          <cell r="F102" t="str">
            <v>UN</v>
          </cell>
          <cell r="G102">
            <v>0</v>
          </cell>
          <cell r="H102">
            <v>1</v>
          </cell>
          <cell r="I102">
            <v>0</v>
          </cell>
          <cell r="J102">
            <v>0</v>
          </cell>
          <cell r="K102">
            <v>0</v>
          </cell>
          <cell r="L102">
            <v>0</v>
          </cell>
          <cell r="M102">
            <v>0</v>
          </cell>
          <cell r="N102">
            <v>1</v>
          </cell>
          <cell r="O102">
            <v>0</v>
          </cell>
          <cell r="P102">
            <v>0</v>
          </cell>
        </row>
        <row r="103">
          <cell r="D103" t="str">
            <v>11-01-140</v>
          </cell>
          <cell r="E103" t="str">
            <v>REJA R-3 (21.36x0.48).  MARCO + CUERPO FIJO EN CELOSIA ALUMINIO ANODIZADO NATURAL. CUERPOS FIJOS</v>
          </cell>
          <cell r="F103" t="str">
            <v>UN</v>
          </cell>
          <cell r="G103">
            <v>0</v>
          </cell>
          <cell r="H103">
            <v>1</v>
          </cell>
          <cell r="I103">
            <v>0</v>
          </cell>
          <cell r="J103">
            <v>0</v>
          </cell>
          <cell r="K103">
            <v>0</v>
          </cell>
          <cell r="L103">
            <v>0</v>
          </cell>
          <cell r="M103">
            <v>0</v>
          </cell>
          <cell r="N103">
            <v>1</v>
          </cell>
          <cell r="O103">
            <v>0</v>
          </cell>
          <cell r="P103">
            <v>0</v>
          </cell>
        </row>
        <row r="104">
          <cell r="D104" t="str">
            <v>11-02</v>
          </cell>
          <cell r="E104" t="str">
            <v>PUERTAS VIDRIERAS</v>
          </cell>
          <cell r="F104">
            <v>0</v>
          </cell>
          <cell r="G104">
            <v>0</v>
          </cell>
          <cell r="H104">
            <v>0</v>
          </cell>
          <cell r="I104">
            <v>0</v>
          </cell>
          <cell r="J104">
            <v>0</v>
          </cell>
          <cell r="K104">
            <v>0</v>
          </cell>
          <cell r="L104">
            <v>0</v>
          </cell>
          <cell r="M104">
            <v>0</v>
          </cell>
          <cell r="N104">
            <v>0</v>
          </cell>
          <cell r="O104">
            <v>0</v>
          </cell>
          <cell r="P104">
            <v>0</v>
          </cell>
        </row>
        <row r="105">
          <cell r="D105" t="str">
            <v>11-03</v>
          </cell>
          <cell r="E105" t="str">
            <v>PUERTAS</v>
          </cell>
          <cell r="F105">
            <v>0</v>
          </cell>
          <cell r="G105">
            <v>0</v>
          </cell>
          <cell r="H105">
            <v>0</v>
          </cell>
          <cell r="I105">
            <v>0</v>
          </cell>
          <cell r="J105">
            <v>0</v>
          </cell>
          <cell r="K105">
            <v>0</v>
          </cell>
          <cell r="L105">
            <v>0</v>
          </cell>
          <cell r="M105">
            <v>0</v>
          </cell>
          <cell r="N105">
            <v>0</v>
          </cell>
          <cell r="O105">
            <v>0</v>
          </cell>
          <cell r="P105">
            <v>0</v>
          </cell>
        </row>
        <row r="106">
          <cell r="D106" t="str">
            <v>11-03-010</v>
          </cell>
          <cell r="E106" t="str">
            <v>PUERTA P-1 (0.70x2.37). MARCO EN LAMINA CR CAL 16 + ALA ENTAMBORADA EN LAMINA CR CAL 16 CON CELOSIAS INFERIOR Y SUPERIOR. INCLUYE PINTURA ANTICORROSIVA + ACABADO Y CHAPA TIPO MANIJA DE USO INSTITUCIONAL</v>
          </cell>
          <cell r="F106" t="str">
            <v>UN</v>
          </cell>
          <cell r="G106">
            <v>0</v>
          </cell>
          <cell r="H106">
            <v>2</v>
          </cell>
          <cell r="I106">
            <v>0</v>
          </cell>
          <cell r="J106">
            <v>0</v>
          </cell>
          <cell r="K106">
            <v>0</v>
          </cell>
          <cell r="L106">
            <v>0</v>
          </cell>
          <cell r="M106">
            <v>0</v>
          </cell>
          <cell r="N106">
            <v>2</v>
          </cell>
          <cell r="O106">
            <v>0</v>
          </cell>
          <cell r="P106">
            <v>0</v>
          </cell>
        </row>
        <row r="107">
          <cell r="D107" t="str">
            <v>11-03-020</v>
          </cell>
          <cell r="E107" t="str">
            <v>PUERTA P-2 (0.80x2.37). MARCO EN LAMINA CR CAL 16 + ALA ENTAMBORADA EN LAMINA CR CAL 16 CON CELOSIAS INFERIOR Y SUPERIOR. INCLUYE PINTURA ANTICORROSIVA + ACABADO Y CHAPA TIPO MANIJA DE USO INSTITUCIONAL</v>
          </cell>
          <cell r="F107" t="str">
            <v>UN</v>
          </cell>
          <cell r="G107">
            <v>0</v>
          </cell>
          <cell r="H107">
            <v>1</v>
          </cell>
          <cell r="I107">
            <v>0</v>
          </cell>
          <cell r="J107">
            <v>0</v>
          </cell>
          <cell r="K107">
            <v>0</v>
          </cell>
          <cell r="L107">
            <v>0</v>
          </cell>
          <cell r="M107">
            <v>0</v>
          </cell>
          <cell r="N107">
            <v>1</v>
          </cell>
          <cell r="O107">
            <v>0</v>
          </cell>
          <cell r="P107">
            <v>0</v>
          </cell>
        </row>
        <row r="108">
          <cell r="D108" t="str">
            <v>11-03-030</v>
          </cell>
          <cell r="E108" t="str">
            <v>PUERTA P-3 (1.00x2.37). MARCO EN LAMINA CR CAL 16 + ALA ENTAMBORADA EN LAMINA CR CAL 16 CON CELOSIAS INFERIOR Y SUPERIOR. INCLUYE PINTURA ANTICORROSIVA + ACABADO Y CHAPA TIPO MANIJA DE USO INSTITUCIONAL</v>
          </cell>
          <cell r="F108" t="str">
            <v>UN</v>
          </cell>
          <cell r="G108">
            <v>0</v>
          </cell>
          <cell r="H108">
            <v>4</v>
          </cell>
          <cell r="I108">
            <v>0</v>
          </cell>
          <cell r="J108">
            <v>0</v>
          </cell>
          <cell r="K108">
            <v>0</v>
          </cell>
          <cell r="L108">
            <v>0</v>
          </cell>
          <cell r="M108">
            <v>0</v>
          </cell>
          <cell r="N108">
            <v>4</v>
          </cell>
          <cell r="O108">
            <v>0</v>
          </cell>
          <cell r="P108">
            <v>0</v>
          </cell>
        </row>
        <row r="109">
          <cell r="D109" t="str">
            <v>11-03-040</v>
          </cell>
          <cell r="E109" t="str">
            <v>PUERTA P-4 (1.00x2.31). MARCO EN LAMINA CR CAL 16 + ALA ENTAMBORADA EN LAMINA CR CAL 16 Y MIRILLA EN VIDRIO TEMPLADO LAMINADO. INCLUYE PINTURA ANTICORROSIVA + ACABADO Y CHAPA TIPO MANIJA DE USO INSTITUCIONAL</v>
          </cell>
          <cell r="F109" t="str">
            <v>UN</v>
          </cell>
          <cell r="G109">
            <v>0</v>
          </cell>
          <cell r="H109">
            <v>8</v>
          </cell>
          <cell r="I109">
            <v>0</v>
          </cell>
          <cell r="J109">
            <v>0</v>
          </cell>
          <cell r="K109">
            <v>0</v>
          </cell>
          <cell r="L109">
            <v>0</v>
          </cell>
          <cell r="M109">
            <v>0</v>
          </cell>
          <cell r="N109">
            <v>8</v>
          </cell>
          <cell r="O109">
            <v>0</v>
          </cell>
          <cell r="P109">
            <v>0</v>
          </cell>
        </row>
        <row r="110">
          <cell r="D110" t="str">
            <v>11-03-050</v>
          </cell>
          <cell r="E110" t="str">
            <v>PUERTAS SANITARIOS (0.80x1.80). PUERTA A: 0.70 M. + PARAL LATERAL A: 0.10 M. EN ACERO INOXIDABLE TIPO SOCODA O EQUIVALENTE. INCLUYE ANCLAJES A MUROS</v>
          </cell>
          <cell r="F110" t="str">
            <v>UN</v>
          </cell>
          <cell r="G110">
            <v>0</v>
          </cell>
          <cell r="H110">
            <v>6</v>
          </cell>
          <cell r="I110">
            <v>0</v>
          </cell>
          <cell r="J110">
            <v>0</v>
          </cell>
          <cell r="K110">
            <v>0</v>
          </cell>
          <cell r="L110">
            <v>0</v>
          </cell>
          <cell r="M110">
            <v>0</v>
          </cell>
          <cell r="N110">
            <v>6</v>
          </cell>
          <cell r="O110">
            <v>0</v>
          </cell>
          <cell r="P110">
            <v>0</v>
          </cell>
        </row>
        <row r="111">
          <cell r="D111" t="str">
            <v>11-04</v>
          </cell>
          <cell r="E111" t="str">
            <v>CERRAMIENTOS</v>
          </cell>
          <cell r="F111">
            <v>0</v>
          </cell>
          <cell r="G111">
            <v>0</v>
          </cell>
          <cell r="H111">
            <v>0</v>
          </cell>
          <cell r="I111">
            <v>1343106.0000000002</v>
          </cell>
          <cell r="J111">
            <v>0</v>
          </cell>
          <cell r="K111">
            <v>0</v>
          </cell>
          <cell r="L111">
            <v>0</v>
          </cell>
          <cell r="M111">
            <v>0</v>
          </cell>
          <cell r="N111">
            <v>0</v>
          </cell>
          <cell r="O111">
            <v>1343106.0000000002</v>
          </cell>
          <cell r="P111">
            <v>0</v>
          </cell>
        </row>
        <row r="112">
          <cell r="D112" t="str">
            <v>11-04-010</v>
          </cell>
          <cell r="E112" t="str">
            <v>PROVISION PARA CERRAMIENTO DE SEGURIDAD EN VENTANAS DEL CENTRO DE RECURSOS</v>
          </cell>
          <cell r="F112" t="str">
            <v>M2</v>
          </cell>
          <cell r="G112">
            <v>348000</v>
          </cell>
          <cell r="H112">
            <v>3.8595000000000006</v>
          </cell>
          <cell r="I112">
            <v>1343106.0000000002</v>
          </cell>
          <cell r="J112">
            <v>0</v>
          </cell>
          <cell r="K112">
            <v>0</v>
          </cell>
          <cell r="L112">
            <v>0</v>
          </cell>
          <cell r="M112">
            <v>0</v>
          </cell>
          <cell r="N112">
            <v>3.8595000000000006</v>
          </cell>
          <cell r="O112">
            <v>1343106.0000000002</v>
          </cell>
          <cell r="P112">
            <v>0</v>
          </cell>
        </row>
        <row r="113">
          <cell r="D113" t="str">
            <v>13</v>
          </cell>
          <cell r="E113" t="str">
            <v>APARATOS SANITARIOS, MUEBLES Y GRIFERIAS</v>
          </cell>
          <cell r="F113">
            <v>0</v>
          </cell>
          <cell r="G113">
            <v>0</v>
          </cell>
          <cell r="H113">
            <v>0</v>
          </cell>
          <cell r="I113">
            <v>10353151.562553551</v>
          </cell>
          <cell r="J113">
            <v>0</v>
          </cell>
          <cell r="K113">
            <v>0</v>
          </cell>
          <cell r="L113">
            <v>0</v>
          </cell>
          <cell r="M113">
            <v>0</v>
          </cell>
          <cell r="N113">
            <v>0</v>
          </cell>
          <cell r="O113">
            <v>0</v>
          </cell>
          <cell r="P113">
            <v>10353151.562553551</v>
          </cell>
        </row>
        <row r="114">
          <cell r="D114" t="str">
            <v>13-01</v>
          </cell>
          <cell r="E114" t="str">
            <v>APARATOS SANITARIOS</v>
          </cell>
          <cell r="F114">
            <v>0</v>
          </cell>
          <cell r="G114">
            <v>0</v>
          </cell>
          <cell r="H114">
            <v>0</v>
          </cell>
          <cell r="I114">
            <v>2413291.1329411766</v>
          </cell>
          <cell r="J114">
            <v>0</v>
          </cell>
          <cell r="K114">
            <v>0</v>
          </cell>
          <cell r="L114">
            <v>0</v>
          </cell>
          <cell r="M114">
            <v>0</v>
          </cell>
          <cell r="N114">
            <v>0</v>
          </cell>
          <cell r="O114">
            <v>2413291.1329411766</v>
          </cell>
          <cell r="P114">
            <v>0</v>
          </cell>
        </row>
        <row r="115">
          <cell r="D115" t="str">
            <v>13-01-010</v>
          </cell>
          <cell r="E115" t="str">
            <v>SANITARIO COLOR BLANCO REF. 302431001 ACUARIO DE CORONA O EQUIVALENTE. INCLUYE GRIFERIA COMPLETA + ASIENTO SANITARIO COLOR BLANCO</v>
          </cell>
          <cell r="F115" t="str">
            <v>UN</v>
          </cell>
          <cell r="G115">
            <v>203388.17235294115</v>
          </cell>
          <cell r="H115">
            <v>8</v>
          </cell>
          <cell r="I115">
            <v>1627105.3788235292</v>
          </cell>
          <cell r="J115">
            <v>0</v>
          </cell>
          <cell r="K115">
            <v>0</v>
          </cell>
          <cell r="L115">
            <v>0</v>
          </cell>
          <cell r="M115">
            <v>0</v>
          </cell>
          <cell r="N115">
            <v>8</v>
          </cell>
          <cell r="O115">
            <v>1627105.3788235292</v>
          </cell>
          <cell r="P115">
            <v>0</v>
          </cell>
        </row>
        <row r="116">
          <cell r="D116" t="str">
            <v>13-01-050</v>
          </cell>
          <cell r="E116" t="str">
            <v>ORINAL INSTITUCIONAL REF. 088611001 DE CORONA O EQUIVALENTE COLOR BLANCO. INCLUYE GRIFERIA.</v>
          </cell>
          <cell r="F116" t="str">
            <v>UN</v>
          </cell>
          <cell r="G116">
            <v>301073.87588235299</v>
          </cell>
          <cell r="H116">
            <v>2</v>
          </cell>
          <cell r="I116">
            <v>602147.75176470599</v>
          </cell>
          <cell r="J116">
            <v>0</v>
          </cell>
          <cell r="K116">
            <v>0</v>
          </cell>
          <cell r="L116">
            <v>0</v>
          </cell>
          <cell r="M116">
            <v>0</v>
          </cell>
          <cell r="N116">
            <v>2</v>
          </cell>
          <cell r="O116">
            <v>602147.75176470599</v>
          </cell>
          <cell r="P116">
            <v>0</v>
          </cell>
        </row>
        <row r="117">
          <cell r="D117" t="str">
            <v>13-01-100</v>
          </cell>
          <cell r="E117" t="str">
            <v>LAVAMANOS EN CERAMICA REF. MILANO COLOR BLANCO DE  CORONA O EQUIVALENTE.</v>
          </cell>
          <cell r="F117" t="str">
            <v>UN</v>
          </cell>
          <cell r="G117">
            <v>92019.00117647057</v>
          </cell>
          <cell r="H117">
            <v>2</v>
          </cell>
          <cell r="I117">
            <v>184038.00235294114</v>
          </cell>
          <cell r="J117">
            <v>0</v>
          </cell>
          <cell r="K117">
            <v>0</v>
          </cell>
          <cell r="L117">
            <v>0</v>
          </cell>
          <cell r="M117">
            <v>0</v>
          </cell>
          <cell r="N117">
            <v>2</v>
          </cell>
          <cell r="O117">
            <v>184038.00235294114</v>
          </cell>
          <cell r="P117">
            <v>0</v>
          </cell>
        </row>
        <row r="118">
          <cell r="D118" t="str">
            <v>13-02</v>
          </cell>
          <cell r="E118" t="str">
            <v>GRIFERIAS</v>
          </cell>
          <cell r="F118">
            <v>0</v>
          </cell>
          <cell r="G118">
            <v>0</v>
          </cell>
          <cell r="H118">
            <v>0</v>
          </cell>
          <cell r="I118">
            <v>950495.28941176459</v>
          </cell>
          <cell r="J118">
            <v>0</v>
          </cell>
          <cell r="K118">
            <v>0</v>
          </cell>
          <cell r="L118">
            <v>0</v>
          </cell>
          <cell r="M118">
            <v>0</v>
          </cell>
          <cell r="N118">
            <v>0</v>
          </cell>
          <cell r="O118">
            <v>950495.28941176459</v>
          </cell>
          <cell r="P118">
            <v>0</v>
          </cell>
        </row>
        <row r="119">
          <cell r="D119" t="str">
            <v>13-02-010</v>
          </cell>
          <cell r="E119" t="str">
            <v>GRIFERIA PARA LAVAMANOS REF. BALTA DE PALANCA DE GRIVAL O EQUIVALENTE. INCLUYE ABASTOS.</v>
          </cell>
          <cell r="F119" t="str">
            <v>UN</v>
          </cell>
          <cell r="G119">
            <v>88842.193529411757</v>
          </cell>
          <cell r="H119">
            <v>6</v>
          </cell>
          <cell r="I119">
            <v>533053.16117647057</v>
          </cell>
          <cell r="J119">
            <v>0</v>
          </cell>
          <cell r="K119">
            <v>0</v>
          </cell>
          <cell r="L119">
            <v>0</v>
          </cell>
          <cell r="M119">
            <v>0</v>
          </cell>
          <cell r="N119">
            <v>6</v>
          </cell>
          <cell r="O119">
            <v>533053.16117647057</v>
          </cell>
          <cell r="P119">
            <v>0</v>
          </cell>
        </row>
        <row r="120">
          <cell r="D120" t="str">
            <v>13-02-030</v>
          </cell>
          <cell r="E120" t="str">
            <v>GRIFERIA PARA LAVAPLATOS REF. 415040001 PALANCA BALTA 4" DE GRIVAL O EQUIVALENTE. INCLUYE ABASTOS.</v>
          </cell>
          <cell r="F120" t="str">
            <v>UN</v>
          </cell>
          <cell r="G120">
            <v>74147.393529411755</v>
          </cell>
          <cell r="H120">
            <v>4</v>
          </cell>
          <cell r="I120">
            <v>296589.57411764702</v>
          </cell>
          <cell r="J120">
            <v>0</v>
          </cell>
          <cell r="K120">
            <v>0</v>
          </cell>
          <cell r="L120">
            <v>0</v>
          </cell>
          <cell r="M120">
            <v>0</v>
          </cell>
          <cell r="N120">
            <v>4</v>
          </cell>
          <cell r="O120">
            <v>296589.57411764702</v>
          </cell>
          <cell r="P120">
            <v>0</v>
          </cell>
        </row>
        <row r="121">
          <cell r="D121" t="str">
            <v>13-02-040</v>
          </cell>
          <cell r="E121" t="str">
            <v>LLAVE DE JARDIN PESADA ECONOMICA CROMO REF: 97721000 DE GRIVAL O EQUIVALENTE. PARA LAVAESCOBAS Y BEBEDEROS</v>
          </cell>
          <cell r="F121" t="str">
            <v>UN</v>
          </cell>
          <cell r="G121">
            <v>30213.138529411764</v>
          </cell>
          <cell r="H121">
            <v>4</v>
          </cell>
          <cell r="I121">
            <v>120852.55411764706</v>
          </cell>
          <cell r="J121">
            <v>0</v>
          </cell>
          <cell r="K121">
            <v>0</v>
          </cell>
          <cell r="L121">
            <v>0</v>
          </cell>
          <cell r="M121">
            <v>0</v>
          </cell>
          <cell r="N121">
            <v>4</v>
          </cell>
          <cell r="O121">
            <v>120852.55411764706</v>
          </cell>
          <cell r="P121">
            <v>0</v>
          </cell>
        </row>
        <row r="122">
          <cell r="D122" t="str">
            <v>13-03</v>
          </cell>
          <cell r="E122" t="str">
            <v>ACCESORIOS</v>
          </cell>
          <cell r="F122">
            <v>0</v>
          </cell>
          <cell r="G122">
            <v>0</v>
          </cell>
          <cell r="H122">
            <v>0</v>
          </cell>
          <cell r="I122">
            <v>900822.26257918542</v>
          </cell>
          <cell r="J122">
            <v>0</v>
          </cell>
          <cell r="K122">
            <v>0</v>
          </cell>
          <cell r="L122">
            <v>0</v>
          </cell>
          <cell r="M122">
            <v>0</v>
          </cell>
          <cell r="N122">
            <v>0</v>
          </cell>
          <cell r="O122">
            <v>900822.26257918542</v>
          </cell>
          <cell r="P122">
            <v>0</v>
          </cell>
        </row>
        <row r="123">
          <cell r="D123" t="str">
            <v>13-03-010</v>
          </cell>
          <cell r="E123" t="str">
            <v>ACCESORIOS PARA BAÑOS. COMBO 4 PIEZAS REF. 54639888 ALCALÁ DE CORONA O EQUIVALENTE</v>
          </cell>
          <cell r="F123" t="str">
            <v>UN</v>
          </cell>
          <cell r="G123">
            <v>46460.883529411767</v>
          </cell>
          <cell r="H123">
            <v>2</v>
          </cell>
          <cell r="I123">
            <v>92921.767058823534</v>
          </cell>
          <cell r="J123">
            <v>0</v>
          </cell>
          <cell r="K123">
            <v>0</v>
          </cell>
          <cell r="L123">
            <v>0</v>
          </cell>
          <cell r="M123">
            <v>0</v>
          </cell>
          <cell r="N123">
            <v>2</v>
          </cell>
          <cell r="O123">
            <v>92921.767058823534</v>
          </cell>
          <cell r="P123">
            <v>0</v>
          </cell>
        </row>
        <row r="124">
          <cell r="D124" t="str">
            <v>13-03-020</v>
          </cell>
          <cell r="E124" t="str">
            <v>PORTAROLLO PAPEL HIGIENICO REF. ALCALA DE CORONA O EQUIVALENTE</v>
          </cell>
          <cell r="F124" t="str">
            <v>UN</v>
          </cell>
          <cell r="G124">
            <v>15876.98088235294</v>
          </cell>
          <cell r="H124">
            <v>6</v>
          </cell>
          <cell r="I124">
            <v>95261.885294117645</v>
          </cell>
          <cell r="J124">
            <v>0</v>
          </cell>
          <cell r="K124">
            <v>0</v>
          </cell>
          <cell r="L124">
            <v>0</v>
          </cell>
          <cell r="M124">
            <v>0</v>
          </cell>
          <cell r="N124">
            <v>6</v>
          </cell>
          <cell r="O124">
            <v>95261.885294117645</v>
          </cell>
          <cell r="P124">
            <v>0</v>
          </cell>
        </row>
        <row r="125">
          <cell r="D125" t="str">
            <v>13-03-030</v>
          </cell>
          <cell r="E125" t="str">
            <v>JABONERA DE BARRA REF. ALCALA DE CORONA O EQUIVALENTE</v>
          </cell>
          <cell r="F125" t="str">
            <v>UN</v>
          </cell>
          <cell r="G125">
            <v>16776.980882352942</v>
          </cell>
          <cell r="H125">
            <v>1</v>
          </cell>
          <cell r="I125">
            <v>16776.980882352942</v>
          </cell>
          <cell r="J125">
            <v>0</v>
          </cell>
          <cell r="K125">
            <v>0</v>
          </cell>
          <cell r="L125">
            <v>0</v>
          </cell>
          <cell r="M125">
            <v>0</v>
          </cell>
          <cell r="N125">
            <v>1</v>
          </cell>
          <cell r="O125">
            <v>16776.980882352942</v>
          </cell>
          <cell r="P125">
            <v>0</v>
          </cell>
        </row>
        <row r="126">
          <cell r="D126" t="str">
            <v>13-03-040</v>
          </cell>
          <cell r="E126" t="str">
            <v>TOALLERO BARRA REF. ALCALA DE CORONA O EQUIVALENTE</v>
          </cell>
          <cell r="F126" t="str">
            <v>UN</v>
          </cell>
          <cell r="G126">
            <v>21176.980882352942</v>
          </cell>
          <cell r="H126">
            <v>1</v>
          </cell>
          <cell r="I126">
            <v>21176.980882352942</v>
          </cell>
          <cell r="J126">
            <v>0</v>
          </cell>
          <cell r="K126">
            <v>0</v>
          </cell>
          <cell r="L126">
            <v>0</v>
          </cell>
          <cell r="M126">
            <v>0</v>
          </cell>
          <cell r="N126">
            <v>1</v>
          </cell>
          <cell r="O126">
            <v>21176.980882352942</v>
          </cell>
          <cell r="P126">
            <v>0</v>
          </cell>
        </row>
        <row r="127">
          <cell r="D127" t="str">
            <v>13-03-100</v>
          </cell>
          <cell r="E127" t="str">
            <v>BARRA DE SEGURIDAD EN ACERO INOXIDABLE PARA BAÑOS DISCAPACITADOS REF. 231809 DE SOCODA O EQUIVALENTE</v>
          </cell>
          <cell r="F127" t="str">
            <v>UN</v>
          </cell>
          <cell r="G127">
            <v>120412.78529411765</v>
          </cell>
          <cell r="H127">
            <v>1</v>
          </cell>
          <cell r="I127">
            <v>120412.78529411765</v>
          </cell>
          <cell r="J127">
            <v>0</v>
          </cell>
          <cell r="K127">
            <v>0</v>
          </cell>
          <cell r="L127">
            <v>0</v>
          </cell>
          <cell r="M127">
            <v>0</v>
          </cell>
          <cell r="N127">
            <v>1</v>
          </cell>
          <cell r="O127">
            <v>120412.78529411765</v>
          </cell>
          <cell r="P127">
            <v>0</v>
          </cell>
        </row>
        <row r="128">
          <cell r="D128" t="str">
            <v>13-03-110</v>
          </cell>
          <cell r="E128" t="str">
            <v>REJILLA DE PISO REDONDA EN PLASTICO + ACERO INOXIDABLE Ø 3" TIPO EASYFLOW O EQUIVALENTE</v>
          </cell>
          <cell r="F128" t="str">
            <v>UN</v>
          </cell>
          <cell r="G128">
            <v>16380.924072398191</v>
          </cell>
          <cell r="H128">
            <v>8</v>
          </cell>
          <cell r="I128">
            <v>131047.39257918553</v>
          </cell>
          <cell r="J128">
            <v>0</v>
          </cell>
          <cell r="K128">
            <v>0</v>
          </cell>
          <cell r="L128">
            <v>0</v>
          </cell>
          <cell r="M128">
            <v>0</v>
          </cell>
          <cell r="N128">
            <v>8</v>
          </cell>
          <cell r="O128">
            <v>131047.39257918553</v>
          </cell>
          <cell r="P128">
            <v>0</v>
          </cell>
        </row>
        <row r="129">
          <cell r="D129" t="str">
            <v>13-03-120</v>
          </cell>
          <cell r="E129" t="str">
            <v>ESPEJO 4 MM. CALIDAD PELDAR O EQUIVALENTE PULIDO. INCLUYE FIJACIONES A MUROS</v>
          </cell>
          <cell r="F129" t="str">
            <v>M2</v>
          </cell>
          <cell r="G129">
            <v>117562.35294117646</v>
          </cell>
          <cell r="H129">
            <v>3.6</v>
          </cell>
          <cell r="I129">
            <v>423224.47058823524</v>
          </cell>
          <cell r="J129">
            <v>0</v>
          </cell>
          <cell r="K129">
            <v>0</v>
          </cell>
          <cell r="L129">
            <v>0</v>
          </cell>
          <cell r="M129">
            <v>0</v>
          </cell>
          <cell r="N129">
            <v>3.6</v>
          </cell>
          <cell r="O129">
            <v>423224.47058823524</v>
          </cell>
          <cell r="P129">
            <v>0</v>
          </cell>
        </row>
        <row r="130">
          <cell r="D130" t="str">
            <v>13-04</v>
          </cell>
          <cell r="E130" t="str">
            <v>MUEBLES</v>
          </cell>
          <cell r="F130">
            <v>0</v>
          </cell>
          <cell r="G130">
            <v>0</v>
          </cell>
          <cell r="H130">
            <v>0</v>
          </cell>
          <cell r="I130">
            <v>6088542.8776214253</v>
          </cell>
          <cell r="J130">
            <v>0</v>
          </cell>
          <cell r="K130">
            <v>0</v>
          </cell>
          <cell r="L130">
            <v>0</v>
          </cell>
          <cell r="M130">
            <v>0</v>
          </cell>
          <cell r="N130">
            <v>0</v>
          </cell>
          <cell r="O130">
            <v>6088542.8776214253</v>
          </cell>
          <cell r="P130">
            <v>0</v>
          </cell>
        </row>
        <row r="131">
          <cell r="D131" t="str">
            <v>13-04-010</v>
          </cell>
          <cell r="E131" t="str">
            <v>LAVAESCOBAS EN MAMPOSTERIA DE BLOQUE + FORRO EN GRANO PULIDO NEGRO SAN GIL - FONDO AZUL.</v>
          </cell>
          <cell r="F131" t="str">
            <v>M</v>
          </cell>
          <cell r="G131">
            <v>338442.28938613198</v>
          </cell>
          <cell r="H131">
            <v>1</v>
          </cell>
          <cell r="I131">
            <v>338442.28938613198</v>
          </cell>
          <cell r="J131">
            <v>0</v>
          </cell>
          <cell r="K131">
            <v>0</v>
          </cell>
          <cell r="L131">
            <v>0</v>
          </cell>
          <cell r="M131">
            <v>0</v>
          </cell>
          <cell r="N131">
            <v>1</v>
          </cell>
          <cell r="O131">
            <v>338442.28938613198</v>
          </cell>
          <cell r="P131">
            <v>0</v>
          </cell>
        </row>
        <row r="132">
          <cell r="D132" t="str">
            <v>13-04-180</v>
          </cell>
          <cell r="E132" t="str">
            <v>MESON DE LAVAMANOS EN ACERO INOXIDABLE CON LAVAMANOS ESFÉRICOS INTEGRADOS. A: 0.60 M. x L: 3.95 M. + SALPICADERO + FALDON SEGÚN DETALLE DE PLANOS. INCLUYE PIEAMIGOS DE SOPORTE Y ANCLAJE A MUROS</v>
          </cell>
          <cell r="F132" t="str">
            <v>UN</v>
          </cell>
          <cell r="G132">
            <v>1346574.1176470588</v>
          </cell>
          <cell r="H132">
            <v>1</v>
          </cell>
          <cell r="I132">
            <v>1346574.1176470588</v>
          </cell>
          <cell r="J132">
            <v>0</v>
          </cell>
          <cell r="K132">
            <v>0</v>
          </cell>
          <cell r="L132">
            <v>0</v>
          </cell>
          <cell r="M132">
            <v>0</v>
          </cell>
          <cell r="N132">
            <v>1</v>
          </cell>
          <cell r="O132">
            <v>1346574.1176470588</v>
          </cell>
          <cell r="P132">
            <v>0</v>
          </cell>
        </row>
        <row r="133">
          <cell r="D133" t="str">
            <v>13-04-360</v>
          </cell>
          <cell r="E133" t="str">
            <v>MESON DE COCINA EN "L" ACERO INOXIDABLE CON POZUELO INTEGRADO L: 4.35 - 2.60 M. x A: 0.50 M. + SALPICADERO SEGÚN DETALLE DE PLANOS. INCLUYE SOPORTES EN TUBULARES DE ACERO INOXIDABLE.</v>
          </cell>
          <cell r="F133" t="str">
            <v>UN</v>
          </cell>
          <cell r="G133">
            <v>2388088.2352941171</v>
          </cell>
          <cell r="H133">
            <v>1</v>
          </cell>
          <cell r="I133">
            <v>2388088.2352941171</v>
          </cell>
          <cell r="J133">
            <v>0</v>
          </cell>
          <cell r="K133">
            <v>0</v>
          </cell>
          <cell r="L133">
            <v>0</v>
          </cell>
          <cell r="M133">
            <v>0</v>
          </cell>
          <cell r="N133">
            <v>1</v>
          </cell>
          <cell r="O133">
            <v>2388088.2352941171</v>
          </cell>
          <cell r="P133">
            <v>0</v>
          </cell>
        </row>
        <row r="134">
          <cell r="D134" t="str">
            <v>13-04-370</v>
          </cell>
          <cell r="E134" t="str">
            <v>MESON DE CAFETERIA EN "L" ACERO INOXIDABLE CON POZUELO INTEGRADO L: 2.85 - 1.65 M. x A: 0.50 M. + SALPICADERO SEGÚN DETALLE DE PLANOS. INCLUYE SOPORTES EN TUBULARES DE ACERO INOXIDABLE.</v>
          </cell>
          <cell r="F134" t="str">
            <v>UN</v>
          </cell>
          <cell r="G134">
            <v>1563908.2352941176</v>
          </cell>
          <cell r="H134">
            <v>1</v>
          </cell>
          <cell r="I134">
            <v>1563908.2352941176</v>
          </cell>
          <cell r="J134">
            <v>0</v>
          </cell>
          <cell r="K134">
            <v>0</v>
          </cell>
          <cell r="L134">
            <v>0</v>
          </cell>
          <cell r="M134">
            <v>0</v>
          </cell>
          <cell r="N134">
            <v>1</v>
          </cell>
          <cell r="O134">
            <v>1563908.2352941176</v>
          </cell>
          <cell r="P134">
            <v>0</v>
          </cell>
        </row>
        <row r="135">
          <cell r="D135" t="str">
            <v>13-04-500</v>
          </cell>
          <cell r="E135" t="str">
            <v>DIVISION DE ORINAL EN ACERO INOXIDABLE TIPO SOCODA O EQUIVALENTE - A: 0.46 M. x H: 0.96 M. INCLUYE ANCLAJES A MUROS</v>
          </cell>
          <cell r="F135" t="str">
            <v>UN</v>
          </cell>
          <cell r="G135">
            <v>225764.99999999997</v>
          </cell>
          <cell r="H135">
            <v>2</v>
          </cell>
          <cell r="I135">
            <v>451529.99999999994</v>
          </cell>
          <cell r="J135">
            <v>0</v>
          </cell>
          <cell r="K135">
            <v>0</v>
          </cell>
          <cell r="L135">
            <v>0</v>
          </cell>
          <cell r="M135">
            <v>0</v>
          </cell>
          <cell r="N135">
            <v>2</v>
          </cell>
          <cell r="O135">
            <v>451529.99999999994</v>
          </cell>
          <cell r="P135">
            <v>0</v>
          </cell>
        </row>
        <row r="136">
          <cell r="D136" t="str">
            <v>14</v>
          </cell>
          <cell r="E136" t="str">
            <v>INSTALACIONES HIDROSANITARIAS</v>
          </cell>
          <cell r="F136">
            <v>0</v>
          </cell>
          <cell r="G136">
            <v>0</v>
          </cell>
          <cell r="H136">
            <v>0</v>
          </cell>
          <cell r="I136">
            <v>35602373.693906859</v>
          </cell>
          <cell r="J136">
            <v>0</v>
          </cell>
          <cell r="K136">
            <v>0</v>
          </cell>
          <cell r="L136">
            <v>0</v>
          </cell>
          <cell r="M136">
            <v>42945353.040056393</v>
          </cell>
          <cell r="N136">
            <v>0</v>
          </cell>
          <cell r="O136">
            <v>0</v>
          </cell>
          <cell r="P136">
            <v>78547726.733963266</v>
          </cell>
        </row>
        <row r="137">
          <cell r="D137" t="str">
            <v>14-05</v>
          </cell>
          <cell r="E137" t="str">
            <v>INSTALACIONES HIDRÁULICAS INTERNAS</v>
          </cell>
          <cell r="F137">
            <v>0</v>
          </cell>
          <cell r="G137">
            <v>0</v>
          </cell>
          <cell r="H137">
            <v>0</v>
          </cell>
          <cell r="I137">
            <v>6314994.8799999999</v>
          </cell>
          <cell r="J137">
            <v>0</v>
          </cell>
          <cell r="K137">
            <v>0</v>
          </cell>
          <cell r="L137">
            <v>0</v>
          </cell>
          <cell r="M137">
            <v>0</v>
          </cell>
          <cell r="N137">
            <v>0</v>
          </cell>
          <cell r="O137">
            <v>6314994.8799999999</v>
          </cell>
          <cell r="P137">
            <v>0</v>
          </cell>
        </row>
        <row r="138">
          <cell r="D138" t="str">
            <v>14-05-010</v>
          </cell>
          <cell r="E138" t="str">
            <v>SUMINISTRO, TRANSPORTE E INSTALACIÓN DE TUBERÍA PVC-P, RDE 9, 500 PSI, DIÁMETRO 1/2", INCLUYE TODOS LOS ACCESORIOS EN PVC DE DIÁMETRO 1/2"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38" t="str">
            <v>M</v>
          </cell>
          <cell r="G138">
            <v>7587</v>
          </cell>
          <cell r="H138">
            <v>29.490000000000002</v>
          </cell>
          <cell r="I138">
            <v>223740.63</v>
          </cell>
          <cell r="J138">
            <v>0</v>
          </cell>
          <cell r="K138">
            <v>0</v>
          </cell>
          <cell r="L138">
            <v>0</v>
          </cell>
          <cell r="M138">
            <v>0</v>
          </cell>
          <cell r="N138">
            <v>29.490000000000002</v>
          </cell>
          <cell r="O138">
            <v>223740.63</v>
          </cell>
          <cell r="P138">
            <v>0</v>
          </cell>
        </row>
        <row r="139">
          <cell r="D139" t="str">
            <v>14-05-020</v>
          </cell>
          <cell r="E139" t="str">
            <v>SUMINISTRO, TRANSPORTE E INSTALACIÓN DE TUBERÍA PVC-P, RDE 11, 400 PSI, DIÁMETRO 3/4", INCLUYE TODOS LOS ACCESORIOS EN PVC DE DIÁMETRO 3/4"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39" t="str">
            <v>M</v>
          </cell>
          <cell r="G139">
            <v>13307</v>
          </cell>
          <cell r="H139">
            <v>8.7999999999999989</v>
          </cell>
          <cell r="I139">
            <v>117101.59999999999</v>
          </cell>
          <cell r="J139">
            <v>0</v>
          </cell>
          <cell r="K139">
            <v>0</v>
          </cell>
          <cell r="L139">
            <v>0</v>
          </cell>
          <cell r="M139">
            <v>0</v>
          </cell>
          <cell r="N139">
            <v>8.7999999999999989</v>
          </cell>
          <cell r="O139">
            <v>117101.59999999999</v>
          </cell>
          <cell r="P139">
            <v>0</v>
          </cell>
        </row>
        <row r="140">
          <cell r="D140" t="str">
            <v>14-05-030</v>
          </cell>
          <cell r="E140" t="str">
            <v>SUMINISTRO, TRANSPORTE E INSTALACIÓN DE TUBERÍA PVC-P, RDE 13.5, 315 PSI, DIÁMETRO 1", INCLUYE TODOS LOS ACCESORIOS EN PVC DE DIÁMETRO 1"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40" t="str">
            <v>M</v>
          </cell>
          <cell r="G140">
            <v>13195</v>
          </cell>
          <cell r="H140">
            <v>48.67</v>
          </cell>
          <cell r="I140">
            <v>642200.65</v>
          </cell>
          <cell r="J140">
            <v>0</v>
          </cell>
          <cell r="K140">
            <v>0</v>
          </cell>
          <cell r="L140">
            <v>0</v>
          </cell>
          <cell r="M140">
            <v>0</v>
          </cell>
          <cell r="N140">
            <v>48.67</v>
          </cell>
          <cell r="O140">
            <v>642200.65</v>
          </cell>
          <cell r="P140">
            <v>0</v>
          </cell>
        </row>
        <row r="141">
          <cell r="D141" t="str">
            <v>14-05-040</v>
          </cell>
          <cell r="E141" t="str">
            <v>SUMINISTRO, TRANSPORTE E INSTALACIÓN DE TERMINAL CON CÁMARA DE AIRE, EN TUBERÍA DE COBRE TIPO "M", CON UN DIÁMETRO DE 1/2". INCLUYE SUMINISTRO Y TRANSPORTE DE LOS MATERIALES, CANCHE, ACCESORIOS DE COBRE Y PVC, SELLANTE, SOLDADURA, TEFLÓN, Y TODO LO NECESARIO PARA SU CORRECTA INSTALACIÓN Y FUNCIONAMIENTO.</v>
          </cell>
          <cell r="F141" t="str">
            <v>UN</v>
          </cell>
          <cell r="G141">
            <v>74751</v>
          </cell>
          <cell r="H141">
            <v>12</v>
          </cell>
          <cell r="I141">
            <v>897012</v>
          </cell>
          <cell r="J141">
            <v>0</v>
          </cell>
          <cell r="K141">
            <v>0</v>
          </cell>
          <cell r="L141">
            <v>0</v>
          </cell>
          <cell r="M141">
            <v>0</v>
          </cell>
          <cell r="N141">
            <v>12</v>
          </cell>
          <cell r="O141">
            <v>897012</v>
          </cell>
          <cell r="P141">
            <v>0</v>
          </cell>
        </row>
        <row r="142">
          <cell r="D142" t="str">
            <v>14-05-050</v>
          </cell>
          <cell r="E142" t="str">
            <v>SUMINISTRO, TRANSPORTE E INSTALACIÓN DE SALIDAS DE ABASTO EN DIÁMETRO DE 1/2"CON TUBERÍA  RDE 9, 500 PSI, INCLUYE TODOS LOS ACCESORIOS EN PVC DE DIÁMETRO 1/2"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v>
          </cell>
          <cell r="F142" t="str">
            <v>UN</v>
          </cell>
          <cell r="G142">
            <v>28679</v>
          </cell>
          <cell r="H142">
            <v>23</v>
          </cell>
          <cell r="I142">
            <v>659617</v>
          </cell>
          <cell r="J142">
            <v>0</v>
          </cell>
          <cell r="K142">
            <v>0</v>
          </cell>
          <cell r="L142">
            <v>0</v>
          </cell>
          <cell r="M142">
            <v>0</v>
          </cell>
          <cell r="N142">
            <v>23</v>
          </cell>
          <cell r="O142">
            <v>659617</v>
          </cell>
          <cell r="P142">
            <v>0</v>
          </cell>
        </row>
        <row r="143">
          <cell r="D143" t="str">
            <v>14-05-060</v>
          </cell>
          <cell r="E143" t="str">
            <v>SUMINISTRO, TRANSPORTE E INSTALACIÓN DE LLAVE BOCA MANGUERA 1/2". SE ENTREGARÁ DEBIDAMENTE INSTALADA EN EL SENTIDO DE FLUJO REQUERIDO EN LOS DISEÑOS SIN PRESENCIA DE FUGAS NI FISURAS, SOMETIDA AL SISTEMA YA PRESURIZADO. INCLUYE TODOS LOS ELEMENTOS REQUERIDOS PARA SU CORRECTA INSTALACIÓN Y FUNCIONAMIENTO.</v>
          </cell>
          <cell r="F143" t="str">
            <v>UN</v>
          </cell>
          <cell r="G143">
            <v>35853</v>
          </cell>
          <cell r="H143">
            <v>3</v>
          </cell>
          <cell r="I143">
            <v>107559</v>
          </cell>
          <cell r="J143">
            <v>0</v>
          </cell>
          <cell r="K143">
            <v>0</v>
          </cell>
          <cell r="L143">
            <v>0</v>
          </cell>
          <cell r="M143">
            <v>0</v>
          </cell>
          <cell r="N143">
            <v>3</v>
          </cell>
          <cell r="O143">
            <v>107559</v>
          </cell>
          <cell r="P143">
            <v>0</v>
          </cell>
        </row>
        <row r="144">
          <cell r="D144" t="str">
            <v>14-05-070</v>
          </cell>
          <cell r="E144" t="str">
            <v>SUMINISTRO, TRANSPORTE E INSTALACIÓN DE VÁLVULA COMPUERTA MARCA RW 1/2" O EQUIVALENTE. SE ENTREGARÁ DEBIDAMENTE INSTALADA SIN PRESENCIA DE FUGAS NI FISURAS, SOMETIDA AL SISTEMA YA PRESURIZADO. INCLUYE TODOS LOS ELEMENTOS REQUERIDOS PARA SU CORRECTA INSTALACIÓN Y FUNCIONAMIENTO.</v>
          </cell>
          <cell r="F144" t="str">
            <v>UN</v>
          </cell>
          <cell r="G144">
            <v>46597</v>
          </cell>
          <cell r="H144">
            <v>2</v>
          </cell>
          <cell r="I144">
            <v>93194</v>
          </cell>
          <cell r="J144">
            <v>0</v>
          </cell>
          <cell r="K144">
            <v>0</v>
          </cell>
          <cell r="L144">
            <v>0</v>
          </cell>
          <cell r="M144">
            <v>0</v>
          </cell>
          <cell r="N144">
            <v>2</v>
          </cell>
          <cell r="O144">
            <v>93194</v>
          </cell>
          <cell r="P144">
            <v>0</v>
          </cell>
        </row>
        <row r="145">
          <cell r="D145" t="str">
            <v>14-05-080</v>
          </cell>
          <cell r="E145" t="str">
            <v>SUMINISTRO, TRANSPORTE E INSTALACIÓN DE VÁLVULA COMPUERTA MARCA RW 1" O EQUIVALENTE. SE ENTREGARÁ DEBIDAMENTE INSTALADA SIN PRESENCIA DE FUGAS NI FISURAS, SOMETIDA AL SISTEMA YA PRESURIZADO. INCLUYE TODOS LOS ELEMENTOS REQUERIDOS PARA SU CORRECTA INSTALACIÓN Y FUNCIONAMIENTO.</v>
          </cell>
          <cell r="F145" t="str">
            <v>UN</v>
          </cell>
          <cell r="G145">
            <v>76684</v>
          </cell>
          <cell r="H145">
            <v>1</v>
          </cell>
          <cell r="I145">
            <v>76684</v>
          </cell>
          <cell r="J145">
            <v>0</v>
          </cell>
          <cell r="K145">
            <v>0</v>
          </cell>
          <cell r="L145">
            <v>0</v>
          </cell>
          <cell r="M145">
            <v>0</v>
          </cell>
          <cell r="N145">
            <v>1</v>
          </cell>
          <cell r="O145">
            <v>76684</v>
          </cell>
          <cell r="P145">
            <v>0</v>
          </cell>
        </row>
        <row r="146">
          <cell r="D146" t="str">
            <v>14-05-090</v>
          </cell>
          <cell r="E146" t="str">
            <v>SUMINISTRO E INSTALACION DE TANQUE PLASTICO PAR ALMACENAMIENTO DE AGUA CON CAPACIDAD DE 1000 L.</v>
          </cell>
          <cell r="F146" t="str">
            <v>UN</v>
          </cell>
          <cell r="G146">
            <v>962886</v>
          </cell>
          <cell r="H146">
            <v>2</v>
          </cell>
          <cell r="I146">
            <v>1925772</v>
          </cell>
          <cell r="J146">
            <v>0</v>
          </cell>
          <cell r="K146">
            <v>0</v>
          </cell>
          <cell r="L146">
            <v>0</v>
          </cell>
          <cell r="M146">
            <v>0</v>
          </cell>
          <cell r="N146">
            <v>2</v>
          </cell>
          <cell r="O146">
            <v>1925772</v>
          </cell>
          <cell r="P146">
            <v>0</v>
          </cell>
        </row>
        <row r="147">
          <cell r="D147" t="str">
            <v>14-05-100</v>
          </cell>
          <cell r="E147" t="str">
            <v xml:space="preserve">SUMINISTRO, TRANSPORTE E INSTALACIÓN DE MEDIDOR EN 3/4" CON ACOMETIDA DE 1" (INCLUYE TUBERIA DE ACOMETIDA HASTA 6 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 </v>
          </cell>
          <cell r="F147" t="str">
            <v>M</v>
          </cell>
          <cell r="G147">
            <v>1572114</v>
          </cell>
          <cell r="H147">
            <v>1</v>
          </cell>
          <cell r="I147">
            <v>1572114</v>
          </cell>
          <cell r="J147">
            <v>0</v>
          </cell>
          <cell r="K147">
            <v>0</v>
          </cell>
          <cell r="L147">
            <v>0</v>
          </cell>
          <cell r="M147">
            <v>0</v>
          </cell>
          <cell r="N147">
            <v>1</v>
          </cell>
          <cell r="O147">
            <v>1572114</v>
          </cell>
          <cell r="P147">
            <v>0</v>
          </cell>
        </row>
        <row r="148">
          <cell r="D148" t="str">
            <v>14-10</v>
          </cell>
          <cell r="E148" t="str">
            <v>INSTALACIONES SANITARIAS Y STAR</v>
          </cell>
          <cell r="F148">
            <v>0</v>
          </cell>
          <cell r="G148">
            <v>0</v>
          </cell>
          <cell r="H148">
            <v>0</v>
          </cell>
          <cell r="I148">
            <v>27744510.733906861</v>
          </cell>
          <cell r="J148">
            <v>0</v>
          </cell>
          <cell r="K148">
            <v>0</v>
          </cell>
          <cell r="L148">
            <v>0</v>
          </cell>
          <cell r="M148">
            <v>0</v>
          </cell>
          <cell r="N148">
            <v>0</v>
          </cell>
          <cell r="O148">
            <v>27744510.733906861</v>
          </cell>
          <cell r="P148">
            <v>0</v>
          </cell>
        </row>
        <row r="149">
          <cell r="D149" t="str">
            <v>14-10-010</v>
          </cell>
          <cell r="E149" t="str">
            <v>SUMINISTRO, TRANSPORTE E INSTALACIÓN DE TUBERÍA PVC-SANITARIA, CON UN DIÁMETRO DE 2", PARA AGUAS RESIDUALES ENTERRADA Y/O EMPOTRADA POR LOSAS. INCLUYE SUMINISTRO Y TRANSPORTE DE LOS MATERIALES, ACCESORIOS, PEGANTE, LIMPIADOR Y TODOS LOS ELEMENTOS NECESARIOS PARA SU CORRECTA INSTALACIÓN Y FUNCIONAMIENTO. LA EXCAVACIÓN Y LOS LLENOS SE PAGARAN EN SU ÍTEM RESPECTIVO.</v>
          </cell>
          <cell r="F149" t="str">
            <v>M</v>
          </cell>
          <cell r="G149">
            <v>20918</v>
          </cell>
          <cell r="H149">
            <v>34.769999999999989</v>
          </cell>
          <cell r="I149">
            <v>727318.85999999975</v>
          </cell>
          <cell r="J149">
            <v>0</v>
          </cell>
          <cell r="K149">
            <v>0</v>
          </cell>
          <cell r="L149">
            <v>0</v>
          </cell>
          <cell r="M149">
            <v>0</v>
          </cell>
          <cell r="N149">
            <v>34.769999999999989</v>
          </cell>
          <cell r="O149">
            <v>727318.85999999975</v>
          </cell>
          <cell r="P149">
            <v>0</v>
          </cell>
        </row>
        <row r="150">
          <cell r="D150" t="str">
            <v>14-10-020</v>
          </cell>
          <cell r="E150" t="str">
            <v>SUMINISTRO, TRANSPORTE E INSTALACIÓN DE TUBERÍA PVC-SANITARIA, CON UN DIÁMETRO DE 3",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0" t="str">
            <v>M</v>
          </cell>
          <cell r="G150">
            <v>36566</v>
          </cell>
          <cell r="H150">
            <v>4.6000000000000005</v>
          </cell>
          <cell r="I150">
            <v>168203.6</v>
          </cell>
          <cell r="J150">
            <v>0</v>
          </cell>
          <cell r="K150">
            <v>0</v>
          </cell>
          <cell r="L150">
            <v>0</v>
          </cell>
          <cell r="M150">
            <v>0</v>
          </cell>
          <cell r="N150">
            <v>4.6000000000000005</v>
          </cell>
          <cell r="O150">
            <v>168203.6</v>
          </cell>
          <cell r="P150">
            <v>0</v>
          </cell>
        </row>
        <row r="151">
          <cell r="D151" t="str">
            <v>14-10-030</v>
          </cell>
          <cell r="E151" t="str">
            <v>SUMINISTRO, TRANSPORTE E INSTALACIÓN DE TUBERÍA PVC-SANITARIA, CON UN DIÁMETRO DE 4",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1" t="str">
            <v>M</v>
          </cell>
          <cell r="G151">
            <v>51672</v>
          </cell>
          <cell r="H151">
            <v>11.7</v>
          </cell>
          <cell r="I151">
            <v>604562.39999999991</v>
          </cell>
          <cell r="J151">
            <v>0</v>
          </cell>
          <cell r="K151">
            <v>0</v>
          </cell>
          <cell r="L151">
            <v>0</v>
          </cell>
          <cell r="M151">
            <v>0</v>
          </cell>
          <cell r="N151">
            <v>11.7</v>
          </cell>
          <cell r="O151">
            <v>604562.39999999991</v>
          </cell>
          <cell r="P151">
            <v>0</v>
          </cell>
        </row>
        <row r="152">
          <cell r="D152" t="str">
            <v>14-10-040</v>
          </cell>
          <cell r="E152" t="str">
            <v>SUMINISTRO, TRANSPORTE E INSTALACIÓN DE TUBERÍA PVC-SANITARIA, CON UN DIÁMETRO DE 6",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52" t="str">
            <v>M</v>
          </cell>
          <cell r="G152">
            <v>207031</v>
          </cell>
          <cell r="H152">
            <v>95.259999999999991</v>
          </cell>
          <cell r="I152">
            <v>19721773.059999999</v>
          </cell>
          <cell r="J152">
            <v>0</v>
          </cell>
          <cell r="K152">
            <v>0</v>
          </cell>
          <cell r="L152">
            <v>0</v>
          </cell>
          <cell r="M152">
            <v>0</v>
          </cell>
          <cell r="N152">
            <v>95.259999999999991</v>
          </cell>
          <cell r="O152">
            <v>19721773.059999999</v>
          </cell>
          <cell r="P152">
            <v>0</v>
          </cell>
        </row>
        <row r="153">
          <cell r="D153" t="str">
            <v>14-10-050</v>
          </cell>
          <cell r="E153" t="str">
            <v>SUMINISTRO, TRANSPORTE E INSTALACIÓN DE SALIDA SANITARIA DE 2".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53" t="str">
            <v>UN</v>
          </cell>
          <cell r="G153">
            <v>59295</v>
          </cell>
          <cell r="H153">
            <v>20</v>
          </cell>
          <cell r="I153">
            <v>1185900</v>
          </cell>
          <cell r="J153">
            <v>0</v>
          </cell>
          <cell r="K153">
            <v>0</v>
          </cell>
          <cell r="L153">
            <v>0</v>
          </cell>
          <cell r="M153">
            <v>0</v>
          </cell>
          <cell r="N153">
            <v>20</v>
          </cell>
          <cell r="O153">
            <v>1185900</v>
          </cell>
          <cell r="P153">
            <v>0</v>
          </cell>
        </row>
        <row r="154">
          <cell r="D154" t="str">
            <v>14-10-060</v>
          </cell>
          <cell r="E154" t="str">
            <v>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54" t="str">
            <v>UN</v>
          </cell>
          <cell r="G154">
            <v>105619</v>
          </cell>
          <cell r="H154">
            <v>8</v>
          </cell>
          <cell r="I154">
            <v>844952</v>
          </cell>
          <cell r="J154">
            <v>0</v>
          </cell>
          <cell r="K154">
            <v>0</v>
          </cell>
          <cell r="L154">
            <v>0</v>
          </cell>
          <cell r="M154">
            <v>0</v>
          </cell>
          <cell r="N154">
            <v>8</v>
          </cell>
          <cell r="O154">
            <v>844952</v>
          </cell>
          <cell r="P154">
            <v>0</v>
          </cell>
        </row>
        <row r="155">
          <cell r="D155" t="str">
            <v>14-10-070</v>
          </cell>
          <cell r="E155" t="str">
            <v>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v>
          </cell>
          <cell r="F155" t="str">
            <v>UN</v>
          </cell>
          <cell r="G155">
            <v>470527</v>
          </cell>
          <cell r="H155">
            <v>2</v>
          </cell>
          <cell r="I155">
            <v>941054</v>
          </cell>
          <cell r="J155">
            <v>0</v>
          </cell>
          <cell r="K155">
            <v>0</v>
          </cell>
          <cell r="L155">
            <v>0</v>
          </cell>
          <cell r="M155">
            <v>0</v>
          </cell>
          <cell r="N155">
            <v>2</v>
          </cell>
          <cell r="O155">
            <v>941054</v>
          </cell>
          <cell r="P155">
            <v>0</v>
          </cell>
        </row>
        <row r="156">
          <cell r="D156" t="str">
            <v>14-10-080</v>
          </cell>
          <cell r="E156" t="str">
            <v>CONSTRUCCION DE CAÑUELA B: 0,3 M. INCLUYE EXCAVACION MANUAL Y ACABADOS EN CONCRETO DE 17 MPA</v>
          </cell>
          <cell r="F156" t="str">
            <v>M</v>
          </cell>
          <cell r="G156">
            <v>63626</v>
          </cell>
          <cell r="H156">
            <v>1.3</v>
          </cell>
          <cell r="I156">
            <v>82713.8</v>
          </cell>
          <cell r="J156">
            <v>0</v>
          </cell>
          <cell r="K156">
            <v>0</v>
          </cell>
          <cell r="L156">
            <v>0</v>
          </cell>
          <cell r="M156">
            <v>0</v>
          </cell>
          <cell r="N156">
            <v>1.3</v>
          </cell>
          <cell r="O156">
            <v>82713.8</v>
          </cell>
          <cell r="P156">
            <v>0</v>
          </cell>
        </row>
        <row r="157">
          <cell r="D157" t="str">
            <v>14-10-090</v>
          </cell>
          <cell r="E157" t="str">
            <v>EXCAVACIÓN MANUAL DE MATERIAL HETEROGÉNEO DE 0-2 M., BAJO CUALQUIER GRADO DE HUMEDAD. INCLUYE: ROCA DESCOMPUESTA, BOLAS DE ROCA DE VOLUMEN INFERIOR A 0.35 M³., EL CARGUE, TRANSPORTE INTERNO Y EXTERNO, BOTADA DE MATERIAL PROVENIENTE DE LAS EXCAVACIONES EN LOS SITIOS DONDE LO INDIQUE LA INTERVENTORÍA Y SU MEDIDA SERÁ EN EL SITIO. NO INCLUYE ENTIBADO.</v>
          </cell>
          <cell r="F157" t="str">
            <v>M3</v>
          </cell>
          <cell r="G157">
            <v>55926</v>
          </cell>
          <cell r="H157">
            <v>27.697199999999995</v>
          </cell>
          <cell r="I157">
            <v>1548993.6071999997</v>
          </cell>
          <cell r="J157">
            <v>0</v>
          </cell>
          <cell r="K157">
            <v>0</v>
          </cell>
          <cell r="L157">
            <v>0</v>
          </cell>
          <cell r="M157">
            <v>0</v>
          </cell>
          <cell r="N157">
            <v>27.697199999999995</v>
          </cell>
          <cell r="O157">
            <v>1548993.6071999997</v>
          </cell>
          <cell r="P157">
            <v>0</v>
          </cell>
        </row>
        <row r="158">
          <cell r="D158" t="str">
            <v>14-10-100</v>
          </cell>
          <cell r="E158" t="str">
            <v>SUMINISTRO, TRANSPORTE Y COLOCACIÓN DE BASE GRANULAR DE MÁXIMO Ø 1½", REACOMODADO CON MEDIOS MECÁNICOS Y COMPACTADO AL 100% MÍNIMO DEL ENSAYO DEL PROCTOR MODIFICADO, SEGÚN NORMAS PARA LA CONSTRUCCIÓN DE PAVIMENTOS DEL INVIAS, Y TODO LO NECESARIO PARA SU CORRECTA CONSTRUCCIÓN Y FUNCIONAMIENTO. SU MEDIDA SERÁ TOMADA EN SITIO YA COMPACTADO.</v>
          </cell>
          <cell r="F158" t="str">
            <v>M3</v>
          </cell>
          <cell r="G158">
            <v>100354</v>
          </cell>
          <cell r="H158">
            <v>7.1191638839156512</v>
          </cell>
          <cell r="I158">
            <v>714436.57240647124</v>
          </cell>
          <cell r="J158">
            <v>0</v>
          </cell>
          <cell r="K158">
            <v>0</v>
          </cell>
          <cell r="L158">
            <v>0</v>
          </cell>
          <cell r="M158">
            <v>0</v>
          </cell>
          <cell r="N158">
            <v>7.1191638839156512</v>
          </cell>
          <cell r="O158">
            <v>714436.57240647124</v>
          </cell>
          <cell r="P158">
            <v>0</v>
          </cell>
        </row>
        <row r="159">
          <cell r="D159" t="str">
            <v>14-10-110</v>
          </cell>
          <cell r="E159" t="str">
            <v xml:space="preserve">LLENOS EN ARENILLA, COMPACTADOS MECÁNICAMENTE HASTA OBTENER UNA DENSIDAD DEL 98% DE LA MÁXIMA OBTENIDA EN EL ENSAYO DEL PRÓCTOR MODIFICADO. INCLUYE EL SUMINISTRO, TRANSPORTE, COLOCACIÓN DE LA ARENILLA, LA COMPACTACIÓN </v>
          </cell>
          <cell r="F159" t="str">
            <v>M3</v>
          </cell>
          <cell r="G159">
            <v>42898</v>
          </cell>
          <cell r="H159">
            <v>4.7461092559437672</v>
          </cell>
          <cell r="I159">
            <v>203598.59486147572</v>
          </cell>
          <cell r="J159">
            <v>0</v>
          </cell>
          <cell r="K159">
            <v>0</v>
          </cell>
          <cell r="L159">
            <v>0</v>
          </cell>
          <cell r="M159">
            <v>0</v>
          </cell>
          <cell r="N159">
            <v>4.7461092559437672</v>
          </cell>
          <cell r="O159">
            <v>203598.59486147572</v>
          </cell>
          <cell r="P159">
            <v>0</v>
          </cell>
        </row>
        <row r="160">
          <cell r="D160" t="str">
            <v>14-10-120</v>
          </cell>
          <cell r="E160" t="str">
            <v>LLENOS EN MATERIAL PROVENIENTES DE LA EXCAVACIÓN, COMPACTADOS MECÁNICAMENTE HASTA OBTENER UNA DENSIDAD DEL 95% DE LA MÁXIMA OBTENIDA EN EL ENSAYO DEL PRÓCTOR MODIFICADO. INCLUYE TRANSPORTE INTERNO. SU MEDIDA SERÁ EN SITIO YA COMPACTADO.</v>
          </cell>
          <cell r="F160" t="str">
            <v>M3</v>
          </cell>
          <cell r="G160">
            <v>17806</v>
          </cell>
          <cell r="H160">
            <v>14.911926860140579</v>
          </cell>
          <cell r="I160">
            <v>265521.76967166312</v>
          </cell>
          <cell r="J160">
            <v>0</v>
          </cell>
          <cell r="K160">
            <v>0</v>
          </cell>
          <cell r="L160">
            <v>0</v>
          </cell>
          <cell r="M160">
            <v>0</v>
          </cell>
          <cell r="N160">
            <v>14.911926860140579</v>
          </cell>
          <cell r="O160">
            <v>265521.76967166312</v>
          </cell>
          <cell r="P160">
            <v>0</v>
          </cell>
        </row>
        <row r="161">
          <cell r="D161" t="str">
            <v>14-10-130</v>
          </cell>
          <cell r="E161" t="str">
            <v>CARGUE MANUAL, TRANSPORTE Y BOTADA DE  MATERIAL PROVENIENTE DE LAS EXPLANACIONES, EXCAVACIONES Y VOLADURAS DE ROCA. INCLUYE TRANSPORTES INTERNOS, PALEROS, DERECHO DE BOTADERO. SE DEBE HACER EN BOTADEROS OFICIALES AUTORIZADOS POR LA ENTIDAD COMPETENTE O HASTA EL SITIO QUE INDIQUE LA INTERVENTORÍA. SU MEDIDA SERÁ EN SITIO.</v>
          </cell>
          <cell r="F161" t="str">
            <v>M3</v>
          </cell>
          <cell r="G161">
            <v>26000</v>
          </cell>
          <cell r="H161">
            <v>13.80809499104817</v>
          </cell>
          <cell r="I161">
            <v>359010.46976725245</v>
          </cell>
          <cell r="J161">
            <v>0</v>
          </cell>
          <cell r="K161">
            <v>0</v>
          </cell>
          <cell r="L161">
            <v>0</v>
          </cell>
          <cell r="M161">
            <v>0</v>
          </cell>
          <cell r="N161">
            <v>13.80809499104817</v>
          </cell>
          <cell r="O161">
            <v>359010.46976725245</v>
          </cell>
          <cell r="P161">
            <v>0</v>
          </cell>
        </row>
        <row r="162">
          <cell r="D162" t="str">
            <v>14-10-140</v>
          </cell>
          <cell r="E162" t="str">
            <v xml:space="preserve">S.T.C DE  DE TRAMPA GRASA DE 205 L. INCLUYE SOPORTES, ACCESORIOS, TUBERIAS Y TODOS LOS ELEMENTOS NECESARIOS PARA SU CORRECTO FUNCIONAMIENTO. </v>
          </cell>
          <cell r="F162" t="str">
            <v>UN</v>
          </cell>
          <cell r="G162">
            <v>376472</v>
          </cell>
          <cell r="H162">
            <v>1</v>
          </cell>
          <cell r="I162">
            <v>376472</v>
          </cell>
          <cell r="J162">
            <v>0</v>
          </cell>
          <cell r="K162">
            <v>0</v>
          </cell>
          <cell r="L162">
            <v>0</v>
          </cell>
          <cell r="M162">
            <v>0</v>
          </cell>
          <cell r="N162">
            <v>1</v>
          </cell>
          <cell r="O162">
            <v>376472</v>
          </cell>
          <cell r="P162">
            <v>0</v>
          </cell>
        </row>
        <row r="163">
          <cell r="D163" t="str">
            <v>14-15</v>
          </cell>
          <cell r="E163" t="str">
            <v>INSTALACIONES DE AGUAS LLUVIAS</v>
          </cell>
          <cell r="F163">
            <v>0</v>
          </cell>
          <cell r="G163">
            <v>0</v>
          </cell>
          <cell r="H163">
            <v>0</v>
          </cell>
          <cell r="I163">
            <v>0</v>
          </cell>
          <cell r="J163">
            <v>0</v>
          </cell>
          <cell r="K163">
            <v>0</v>
          </cell>
          <cell r="L163">
            <v>0</v>
          </cell>
          <cell r="M163">
            <v>42945353.040056393</v>
          </cell>
          <cell r="N163">
            <v>0</v>
          </cell>
          <cell r="O163">
            <v>42945353.040056393</v>
          </cell>
          <cell r="P163">
            <v>0</v>
          </cell>
        </row>
        <row r="164">
          <cell r="D164" t="str">
            <v>14-15-010</v>
          </cell>
          <cell r="E164" t="str">
            <v>SUMINISTRO, TRANSPORTE E INSTALACIÓN DE TUBERÍA PVC-SANITARIA, COLGADA O EN BAJANTE CON UN DIÁMETRO DE 3",  DE AGUAS RESIDUALES. INCLUYE SUMINISTRO Y TRANSPORTE DE LOS MATERIALES, BOCAS, ACCESORIOS, PEGANTE, LIMPIADOR, WASH PRIMER, ACABADO EN ESMALTE MATE, COLOR A DEFINIR POR PARTE DE INTERVENTORÍA, ANDAMIOS, ABRAZADERAS Y TODOS LOS ELEMENTOS NECESARIOS PARA SU CORRECTA INSTALACIÓN Y FUNCIONAMIENTO.</v>
          </cell>
          <cell r="F164" t="str">
            <v>M</v>
          </cell>
          <cell r="G164">
            <v>27622</v>
          </cell>
          <cell r="H164">
            <v>0</v>
          </cell>
          <cell r="I164">
            <v>0</v>
          </cell>
          <cell r="J164">
            <v>0</v>
          </cell>
          <cell r="K164">
            <v>0</v>
          </cell>
          <cell r="L164">
            <v>39.599999999999994</v>
          </cell>
          <cell r="M164">
            <v>1093831.2</v>
          </cell>
          <cell r="N164">
            <v>39.599999999999994</v>
          </cell>
          <cell r="O164">
            <v>1093831.2</v>
          </cell>
          <cell r="P164">
            <v>0</v>
          </cell>
        </row>
        <row r="165">
          <cell r="D165" t="str">
            <v>14-15-020</v>
          </cell>
          <cell r="E165" t="str">
            <v>SUMINISTRO, TRANSPORTE E INSTALACIÓN DE TUBERÍA PVC-SANITARIA, CON UN DIÁMETRO DE 3",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65" t="str">
            <v>M</v>
          </cell>
          <cell r="G165">
            <v>27403</v>
          </cell>
          <cell r="H165">
            <v>0</v>
          </cell>
          <cell r="I165">
            <v>0</v>
          </cell>
          <cell r="J165">
            <v>0</v>
          </cell>
          <cell r="K165">
            <v>0</v>
          </cell>
          <cell r="L165">
            <v>14.600000000000001</v>
          </cell>
          <cell r="M165">
            <v>400083.80000000005</v>
          </cell>
          <cell r="N165">
            <v>14.600000000000001</v>
          </cell>
          <cell r="O165">
            <v>400083.80000000005</v>
          </cell>
          <cell r="P165">
            <v>0</v>
          </cell>
        </row>
        <row r="166">
          <cell r="D166" t="str">
            <v>14-15-030</v>
          </cell>
          <cell r="E166" t="str">
            <v>SUMINISTRO, TRANSPORTE E INSTALACIÓN DE TUBERÍA PVC-SANITARIA, CON UN DIÁMETRO DE 6", PARA AGUAS RESIDUALES O LLUVIA ENTERRADA Y/O EMPOTRADA POR LOSAS. INCLUYE SUMINISTRO Y TRANSPORTE DE LOS MATERIALES, ACCESORIOS, PEGANTE, LIMPIADOR Y TODOS LOS ELEMENTOS NECESARIOS PARA SU CORRECTA INSTALACIÓN Y FUNCIONAMIENTO. LA EXCAVACIÓN Y LOS LLENOS SE PAGARAN EN SU ÍTEM RESPECTIVO.</v>
          </cell>
          <cell r="F166" t="str">
            <v>M</v>
          </cell>
          <cell r="G166">
            <v>101377</v>
          </cell>
          <cell r="H166">
            <v>0</v>
          </cell>
          <cell r="I166">
            <v>0</v>
          </cell>
          <cell r="J166">
            <v>0</v>
          </cell>
          <cell r="K166">
            <v>0</v>
          </cell>
          <cell r="L166">
            <v>162.55000000000001</v>
          </cell>
          <cell r="M166">
            <v>16478831.350000001</v>
          </cell>
          <cell r="N166">
            <v>162.55000000000001</v>
          </cell>
          <cell r="O166">
            <v>16478831.350000001</v>
          </cell>
          <cell r="P166">
            <v>0</v>
          </cell>
        </row>
        <row r="167">
          <cell r="D167" t="str">
            <v>14-15-040</v>
          </cell>
          <cell r="E167" t="str">
            <v>SUMINISTRO, TRANSPORTE E INSTALACIÓN DE TRAGANTE DOBLE 3", INCLUYE WASH PRIMER Y ACABADO EN EL MISMO MATERIAL DE LA CANOA, LOS ACCESORIOS VERTICALES DESPUÉS DE LA TEE O CODO DE LA TUBERÍA HORIZONTAL DE AGUAS LLUVIAS HASTA LA CANOA. ESTOS DEBERÁN ESTAR CORRECTAMENTE PEGADOS USANDO LIMPIADOR Y SOLDADURA APROPIADOS Y SOLDADOS CORRECTAMENTE A LA CANOA, SIN PRESENTAR FUGAS, FISURAS O CUALQUIER OTRA CLASE DE ANOMALÍA. INCLUYE ADEMÁS LAS PERFORACIONES (CANCHAS) DE PAREDES O PISOS QUE LO REQUIERAN INCLUYENDO CARGUE, TRANSPORTE Y BOTADA DE ESCOMBROS EN BOTADEROS OFICIALES O DONDE INDIQUE LA INTERVENTORÍA.</v>
          </cell>
          <cell r="F167" t="str">
            <v>UN</v>
          </cell>
          <cell r="G167">
            <v>87643</v>
          </cell>
          <cell r="H167">
            <v>0</v>
          </cell>
          <cell r="I167">
            <v>0</v>
          </cell>
          <cell r="J167">
            <v>0</v>
          </cell>
          <cell r="K167">
            <v>0</v>
          </cell>
          <cell r="L167">
            <v>25</v>
          </cell>
          <cell r="M167">
            <v>2191075</v>
          </cell>
          <cell r="N167">
            <v>25</v>
          </cell>
          <cell r="O167">
            <v>2191075</v>
          </cell>
          <cell r="P167">
            <v>0</v>
          </cell>
        </row>
        <row r="168">
          <cell r="D168" t="str">
            <v>14-15-050</v>
          </cell>
          <cell r="E168" t="str">
            <v>SUMINISTRO, TRANSPORTE E INSTALACIÓN DE (CANOA) CANAL EN LAMINA CALIBRE 18 DE 6", PARA AGUAS LLUVIAS. INCLUYE SUMINISTRO Y TRANSPORTE DE LOS MATERIALES, ACCESORIOS, LIMPIADOR Y TODOS LOS ELEMENTOS NECESARIOS PARA SU CORRECTA INSTALACIÓN Y FUNCIONAMIENTO.</v>
          </cell>
          <cell r="F168" t="str">
            <v>ML</v>
          </cell>
          <cell r="G168">
            <v>54433</v>
          </cell>
          <cell r="H168">
            <v>0</v>
          </cell>
          <cell r="I168">
            <v>0</v>
          </cell>
          <cell r="J168">
            <v>0</v>
          </cell>
          <cell r="K168">
            <v>0</v>
          </cell>
          <cell r="L168">
            <v>64.239999999999995</v>
          </cell>
          <cell r="M168">
            <v>3496775.92</v>
          </cell>
          <cell r="N168">
            <v>64.239999999999995</v>
          </cell>
          <cell r="O168">
            <v>3496775.92</v>
          </cell>
          <cell r="P168">
            <v>0</v>
          </cell>
        </row>
        <row r="169">
          <cell r="D169" t="str">
            <v>14-15-060</v>
          </cell>
          <cell r="E169" t="str">
            <v>SUMINISTRO, TRANSPORTE E INSTALACIÓN DE (CANOA) CANAL EN LAMINA CALIBRE 18 DE 3", PARA AGUAS LLUVIAS. INCLUYE SUMINISTRO Y TRANSPORTE DE LOS MATERIALES, ACCESORIOS, LIMPIADOR Y TODOS LOS ELEMENTOS NECESARIOS PARA SU CORRECTA INSTALACIÓN Y FUNCIONAMIENTO.</v>
          </cell>
          <cell r="F169" t="str">
            <v>ML</v>
          </cell>
          <cell r="G169">
            <v>47534</v>
          </cell>
          <cell r="H169">
            <v>0</v>
          </cell>
          <cell r="I169">
            <v>0</v>
          </cell>
          <cell r="J169">
            <v>0</v>
          </cell>
          <cell r="K169">
            <v>0</v>
          </cell>
          <cell r="L169">
            <v>53.13</v>
          </cell>
          <cell r="M169">
            <v>2525481.42</v>
          </cell>
          <cell r="N169">
            <v>53.13</v>
          </cell>
          <cell r="O169">
            <v>2525481.42</v>
          </cell>
          <cell r="P169">
            <v>0</v>
          </cell>
        </row>
        <row r="170">
          <cell r="D170" t="str">
            <v>14-15-070</v>
          </cell>
          <cell r="E170" t="str">
            <v>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v>
          </cell>
          <cell r="F170" t="str">
            <v>UN</v>
          </cell>
          <cell r="G170">
            <v>105619</v>
          </cell>
          <cell r="H170">
            <v>0</v>
          </cell>
          <cell r="I170">
            <v>0</v>
          </cell>
          <cell r="J170">
            <v>0</v>
          </cell>
          <cell r="K170">
            <v>0</v>
          </cell>
          <cell r="L170">
            <v>1</v>
          </cell>
          <cell r="M170">
            <v>105619</v>
          </cell>
          <cell r="N170">
            <v>1</v>
          </cell>
          <cell r="O170">
            <v>105619</v>
          </cell>
          <cell r="P170">
            <v>0</v>
          </cell>
        </row>
        <row r="171">
          <cell r="D171" t="str">
            <v>14-15-080</v>
          </cell>
          <cell r="E171" t="str">
            <v>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v>
          </cell>
          <cell r="F171" t="str">
            <v>UN</v>
          </cell>
          <cell r="G171">
            <v>470527</v>
          </cell>
          <cell r="H171">
            <v>0</v>
          </cell>
          <cell r="I171">
            <v>0</v>
          </cell>
          <cell r="J171">
            <v>0</v>
          </cell>
          <cell r="K171">
            <v>0</v>
          </cell>
          <cell r="L171">
            <v>7</v>
          </cell>
          <cell r="M171">
            <v>3293689</v>
          </cell>
          <cell r="N171">
            <v>7</v>
          </cell>
          <cell r="O171">
            <v>3293689</v>
          </cell>
          <cell r="P171">
            <v>0</v>
          </cell>
        </row>
        <row r="172">
          <cell r="D172" t="str">
            <v>14-15-090</v>
          </cell>
          <cell r="E172" t="str">
            <v xml:space="preserve">CONSTRUCCIÓN DE CÁRCAMO LINEAL DE 40X40 (MEDIDAS EXTERNAS) CM  EN CONCRETO DE 21 MPA., CON UN ESPESOR DE 8 CM.  INCLUYE SUMINISTRO, TRANSPORTE Y COLOCACIÓN DEL CONCRETO, </v>
          </cell>
          <cell r="F172" t="str">
            <v>ML</v>
          </cell>
          <cell r="G172">
            <v>91178</v>
          </cell>
          <cell r="H172">
            <v>0</v>
          </cell>
          <cell r="I172">
            <v>0</v>
          </cell>
          <cell r="J172">
            <v>0</v>
          </cell>
          <cell r="K172">
            <v>0</v>
          </cell>
          <cell r="L172">
            <v>65.37</v>
          </cell>
          <cell r="M172">
            <v>5960305.8600000003</v>
          </cell>
          <cell r="N172">
            <v>65.37</v>
          </cell>
          <cell r="O172">
            <v>5960305.8600000003</v>
          </cell>
          <cell r="P172">
            <v>0</v>
          </cell>
        </row>
        <row r="173">
          <cell r="D173" t="str">
            <v>14-15-100</v>
          </cell>
          <cell r="E173" t="str">
            <v xml:space="preserve">SUMINISTRO, TRANSPORTE Y COLOCACIÓN DE TAPA DE CÁRCAMO DE 30*50 CM. PREFABRICADA EN CONCRETO DE 21MPA. INCLUYE ACERO DE REFUERZO Y TODO LO NECESARIO PARA SU CORRECTA CONSTRUCCIÓN Y FUNCIONAMIENTO. </v>
          </cell>
          <cell r="F173" t="str">
            <v>ML</v>
          </cell>
          <cell r="G173">
            <v>45773</v>
          </cell>
          <cell r="H173">
            <v>0</v>
          </cell>
          <cell r="I173">
            <v>0</v>
          </cell>
          <cell r="J173">
            <v>0</v>
          </cell>
          <cell r="K173">
            <v>0</v>
          </cell>
          <cell r="L173">
            <v>65.37</v>
          </cell>
          <cell r="M173">
            <v>2992181.0100000002</v>
          </cell>
          <cell r="N173">
            <v>65.37</v>
          </cell>
          <cell r="O173">
            <v>2992181.0100000002</v>
          </cell>
          <cell r="P173">
            <v>0</v>
          </cell>
        </row>
        <row r="174">
          <cell r="D174" t="str">
            <v>14-15-110</v>
          </cell>
          <cell r="E174" t="str">
            <v>CONSTRUCCION DE CAÑUELA B: 0,3 M. INCLUYE EXCAVACION MANUAL Y ACABADOS EN CONCRETO DE 17 MPA</v>
          </cell>
          <cell r="F174" t="str">
            <v>M</v>
          </cell>
          <cell r="G174">
            <v>63626</v>
          </cell>
          <cell r="H174">
            <v>0</v>
          </cell>
          <cell r="I174">
            <v>0</v>
          </cell>
          <cell r="J174">
            <v>0</v>
          </cell>
          <cell r="K174">
            <v>0</v>
          </cell>
          <cell r="L174">
            <v>4.1999999999999993</v>
          </cell>
          <cell r="M174">
            <v>267229.19999999995</v>
          </cell>
          <cell r="N174">
            <v>4.1999999999999993</v>
          </cell>
          <cell r="O174">
            <v>267229.19999999995</v>
          </cell>
          <cell r="P174">
            <v>0</v>
          </cell>
        </row>
        <row r="175">
          <cell r="D175" t="str">
            <v>14-15-120</v>
          </cell>
          <cell r="E175" t="str">
            <v>EXCAVACIÓN MANUAL DE MATERIAL HETEROGÉNEO DE 0-2 M., BAJO CUALQUIER GRADO DE HUMEDAD. INCLUYE: ROCA DESCOMPUESTA, BOLAS DE ROCA DE VOLUMEN INFERIOR A 0.35 M³., EL CARGUE, TRANSPORTE INTERNO Y EXTERNO, BOTADA DE MATERIAL PROVENIENTE DE LAS EXCAVACIONES EN LOS SITIOS DONDE LO INDIQUE LA INTERVENTORÍA Y SU MEDIDA SERÁ EN EL SITIO. NO INCLUYE ENTIBADO.</v>
          </cell>
          <cell r="F175" t="str">
            <v>M3</v>
          </cell>
          <cell r="G175">
            <v>55926</v>
          </cell>
          <cell r="H175">
            <v>0</v>
          </cell>
          <cell r="I175">
            <v>0</v>
          </cell>
          <cell r="J175">
            <v>0</v>
          </cell>
          <cell r="K175">
            <v>0</v>
          </cell>
          <cell r="L175">
            <v>42.116000000000007</v>
          </cell>
          <cell r="M175">
            <v>2355379.4160000002</v>
          </cell>
          <cell r="N175">
            <v>42.116000000000007</v>
          </cell>
          <cell r="O175">
            <v>2355379.4160000002</v>
          </cell>
          <cell r="P175">
            <v>0</v>
          </cell>
        </row>
        <row r="176">
          <cell r="D176" t="str">
            <v>14-15-130</v>
          </cell>
          <cell r="E176" t="str">
            <v xml:space="preserve">LLENOS EN ARENILLA, COMPACTADOS MECÁNICAMENTE HASTA OBTENER UNA DENSIDAD DEL 98% DE LA MÁXIMA OBTENIDA EN EL ENSAYO DEL PRÓCTOR MODIFICADO. INCLUYE EL SUMINISTRO, TRANSPORTE, COLOCACIÓN DE LA ARENILLA, LA COMPACTACIÓN </v>
          </cell>
          <cell r="F176">
            <v>0</v>
          </cell>
          <cell r="G176">
            <v>42898</v>
          </cell>
          <cell r="H176">
            <v>0</v>
          </cell>
          <cell r="I176">
            <v>0</v>
          </cell>
          <cell r="J176">
            <v>0</v>
          </cell>
          <cell r="K176">
            <v>0</v>
          </cell>
          <cell r="L176">
            <v>13.891819263278643</v>
          </cell>
          <cell r="M176">
            <v>595931.26275612728</v>
          </cell>
          <cell r="N176">
            <v>13.891819263278643</v>
          </cell>
          <cell r="O176">
            <v>595931.26275612728</v>
          </cell>
          <cell r="P176">
            <v>0</v>
          </cell>
        </row>
        <row r="177">
          <cell r="D177" t="str">
            <v>14-15-140</v>
          </cell>
          <cell r="E177" t="str">
            <v>LLENOS EN MATERIAL PROVENIENTES DE LA EXCAVACIÓN, COMPACTADOS MECÁNICAMENTE HASTA OBTENER UNA DENSIDAD DEL 95% DE LA MÁXIMA OBTENIDA EN EL ENSAYO DEL PRÓCTOR MODIFICADO. INCLUYE TRANSPORTE INTERNO. SU MEDIDA SERÁ EN SITIO YA COMPACTADO.</v>
          </cell>
          <cell r="F177">
            <v>0</v>
          </cell>
          <cell r="G177">
            <v>17806</v>
          </cell>
          <cell r="H177">
            <v>0</v>
          </cell>
          <cell r="I177">
            <v>0</v>
          </cell>
          <cell r="J177">
            <v>0</v>
          </cell>
          <cell r="K177">
            <v>0</v>
          </cell>
          <cell r="L177">
            <v>9.2612128421857616</v>
          </cell>
          <cell r="M177">
            <v>164905.15586795966</v>
          </cell>
          <cell r="N177">
            <v>9.2612128421857616</v>
          </cell>
          <cell r="O177">
            <v>164905.15586795966</v>
          </cell>
          <cell r="P177">
            <v>0</v>
          </cell>
        </row>
        <row r="178">
          <cell r="D178" t="str">
            <v>14-15-150</v>
          </cell>
          <cell r="E178" t="str">
            <v>LLENOS EN MATERIAL PROVENIENTES DE LA EXCAVACIÓN, COMPACTADOS MECÁNICAMENTE HASTA OBTENER UNA DENSIDAD DEL 95% DE LA MÁXIMA OBTENIDA EN EL ENSAYO DEL PRÓCTOR MODIFICADO. INCLUYE TRANSPORTE INTERNO. SU MEDIDA SERÁ EN SITIO YA COMPACTADO.</v>
          </cell>
          <cell r="F178" t="str">
            <v>M3</v>
          </cell>
          <cell r="G178">
            <v>17806</v>
          </cell>
          <cell r="H178">
            <v>0</v>
          </cell>
          <cell r="I178">
            <v>0</v>
          </cell>
          <cell r="J178">
            <v>0</v>
          </cell>
          <cell r="K178">
            <v>0</v>
          </cell>
          <cell r="L178">
            <v>15.435354736976272</v>
          </cell>
          <cell r="M178">
            <v>274841.92644659948</v>
          </cell>
          <cell r="N178">
            <v>15.435354736976272</v>
          </cell>
          <cell r="O178">
            <v>274841.92644659948</v>
          </cell>
          <cell r="P178">
            <v>0</v>
          </cell>
        </row>
        <row r="179">
          <cell r="D179" t="str">
            <v>14-15-160</v>
          </cell>
          <cell r="E179" t="str">
            <v>CARGUE MANUAL, TRANSPORTE Y BOTADA DE  MATERIAL PROVENIENTE DE LAS EXPLANACIONES, EXCAVACIONES Y VOLADURAS DE ROCA. INCLUYE TRANSPORTES INTERNOS, PALEROS, DERECHO DE BOTADERO. SE DEBE HACER EN BOTADEROS OFICIALES AUTORIZADOS POR LA ENTIDAD COMPETENTE O HASTA EL SITIO QUE INDIQUE LA INTERVENTORÍA. SU MEDIDA SERÁ EN SITIO.</v>
          </cell>
          <cell r="F179" t="str">
            <v>M3</v>
          </cell>
          <cell r="G179">
            <v>26000</v>
          </cell>
          <cell r="H179">
            <v>0</v>
          </cell>
          <cell r="I179">
            <v>0</v>
          </cell>
          <cell r="J179">
            <v>0</v>
          </cell>
          <cell r="K179">
            <v>0</v>
          </cell>
          <cell r="L179">
            <v>28.815096884065635</v>
          </cell>
          <cell r="M179">
            <v>749192.5189857065</v>
          </cell>
          <cell r="N179">
            <v>28.815096884065635</v>
          </cell>
          <cell r="O179">
            <v>749192.5189857065</v>
          </cell>
          <cell r="P179">
            <v>0</v>
          </cell>
        </row>
        <row r="180">
          <cell r="D180" t="str">
            <v>14-20</v>
          </cell>
          <cell r="E180" t="str">
            <v>RED  DE GAS</v>
          </cell>
          <cell r="F180">
            <v>0</v>
          </cell>
          <cell r="G180">
            <v>0</v>
          </cell>
          <cell r="H180">
            <v>0</v>
          </cell>
          <cell r="I180">
            <v>953728.08000000007</v>
          </cell>
          <cell r="J180">
            <v>0</v>
          </cell>
          <cell r="K180">
            <v>0</v>
          </cell>
          <cell r="L180">
            <v>0</v>
          </cell>
          <cell r="M180">
            <v>0</v>
          </cell>
          <cell r="N180">
            <v>0</v>
          </cell>
          <cell r="O180">
            <v>953728.08000000007</v>
          </cell>
          <cell r="P180">
            <v>0</v>
          </cell>
        </row>
        <row r="181">
          <cell r="D181" t="str">
            <v>14-20-010</v>
          </cell>
          <cell r="E181" t="str">
            <v>SUMINISTRO, TRANSPORTE E INSTALACIÓN DE TUBERÍA DE PE-AL-PE GAS  Ø 1/2". INCLUYE SUMINISTRO Y TRANSPORTE DE LOS MATERIALES, ACCESORIOS, TODO LO NECESARIO PARA SU CORRECTA INSTALACIÓN Y FUNCIONAMIENTO.</v>
          </cell>
          <cell r="F181" t="str">
            <v>M</v>
          </cell>
          <cell r="G181">
            <v>21364</v>
          </cell>
          <cell r="H181">
            <v>10.72</v>
          </cell>
          <cell r="I181">
            <v>229022.08000000002</v>
          </cell>
          <cell r="J181">
            <v>0</v>
          </cell>
          <cell r="K181">
            <v>0</v>
          </cell>
          <cell r="L181">
            <v>0</v>
          </cell>
          <cell r="M181">
            <v>0</v>
          </cell>
          <cell r="N181">
            <v>10.72</v>
          </cell>
          <cell r="O181">
            <v>229022.08000000002</v>
          </cell>
          <cell r="P181">
            <v>0</v>
          </cell>
        </row>
        <row r="182">
          <cell r="D182" t="str">
            <v>14-20-020</v>
          </cell>
          <cell r="E182" t="str">
            <v>SUMINISTRO, TRANSPORTE E INSTALACIÓN DE REGULADOR ETAPA ÚNICA, TIPO HUMCAR O EQUIVALENTE MODELO R4UE, PRESIÓN DE ENTRADA ENTRE 1-4 BAR Y PRESIÓN DE SALIDA ENTRE 0.018 - 0.023 BAR, CAUDAL MÁXIMO DE 5M3/H. INCLUYE SUMINISTRO Y TRANSPORTE DE LOS MATERIALES Y TODO LO NECESARIO PARA SU CORRECTA INSTALACIÓN Y FUNCIONAMIENTO.</v>
          </cell>
          <cell r="F182" t="str">
            <v>UN</v>
          </cell>
          <cell r="G182">
            <v>90431</v>
          </cell>
          <cell r="H182">
            <v>1</v>
          </cell>
          <cell r="I182">
            <v>90431</v>
          </cell>
          <cell r="J182">
            <v>0</v>
          </cell>
          <cell r="K182">
            <v>0</v>
          </cell>
          <cell r="L182">
            <v>0</v>
          </cell>
          <cell r="M182">
            <v>0</v>
          </cell>
          <cell r="N182">
            <v>1</v>
          </cell>
          <cell r="O182">
            <v>90431</v>
          </cell>
          <cell r="P182">
            <v>0</v>
          </cell>
        </row>
        <row r="183">
          <cell r="D183" t="str">
            <v>14-20-030</v>
          </cell>
          <cell r="E183" t="str">
            <v>SUMINISTRO, TRANSPORTE E INSTALACIÓN DE VÁLVULA ESFÉRICA DE 1/2" DE MANERAL LARGO. INCLUYE SUMINISTRO Y TRANSPORTE DE LOS MATERIALES Y TODOS LOS ACCESORIOS NECESARIOS PARA SU CORRECTA INSTALACIÓN Y FUNCIONAMIENTO.</v>
          </cell>
          <cell r="F183" t="str">
            <v>UN</v>
          </cell>
          <cell r="G183">
            <v>24447</v>
          </cell>
          <cell r="H183">
            <v>2</v>
          </cell>
          <cell r="I183">
            <v>48894</v>
          </cell>
          <cell r="J183">
            <v>0</v>
          </cell>
          <cell r="K183">
            <v>0</v>
          </cell>
          <cell r="L183">
            <v>0</v>
          </cell>
          <cell r="M183">
            <v>0</v>
          </cell>
          <cell r="N183">
            <v>2</v>
          </cell>
          <cell r="O183">
            <v>48894</v>
          </cell>
          <cell r="P183">
            <v>0</v>
          </cell>
        </row>
        <row r="184">
          <cell r="D184" t="str">
            <v>14-20-040</v>
          </cell>
          <cell r="E184" t="str">
            <v>SUMINISTRO, TRANSPORTE E INSTALACIÓN DE AVISO ACRÍLICO PARA REGULACIÓN DE GAS. INCLUYE TODO LOS ELEMENTOS NECESARIOS PARA SU CORRECTA INSTALACIÓN Y FUNCIONAMIENTO.</v>
          </cell>
          <cell r="F184" t="str">
            <v>UN</v>
          </cell>
          <cell r="G184">
            <v>11932</v>
          </cell>
          <cell r="H184">
            <v>1</v>
          </cell>
          <cell r="I184">
            <v>11932</v>
          </cell>
          <cell r="J184">
            <v>0</v>
          </cell>
          <cell r="K184">
            <v>0</v>
          </cell>
          <cell r="L184">
            <v>0</v>
          </cell>
          <cell r="M184">
            <v>0</v>
          </cell>
          <cell r="N184">
            <v>1</v>
          </cell>
          <cell r="O184">
            <v>11932</v>
          </cell>
          <cell r="P184">
            <v>0</v>
          </cell>
        </row>
        <row r="185">
          <cell r="D185" t="str">
            <v>14-20-050</v>
          </cell>
          <cell r="E185" t="str">
            <v>SUMINISTRO, TRANSPORTE E INSTALACIÓN DE AVISO ACRÍLICO ABIERTO-CERRADO PARA VÁLVULAS. INCLUYE TODOS LOS ELEMENTOS NECESARIOS PARA SU CORRECTA INSTALACIÓN Y FUNCIONAMIENTO.</v>
          </cell>
          <cell r="F185" t="str">
            <v>UN</v>
          </cell>
          <cell r="G185">
            <v>8932</v>
          </cell>
          <cell r="H185">
            <v>1</v>
          </cell>
          <cell r="I185">
            <v>8932</v>
          </cell>
          <cell r="J185">
            <v>0</v>
          </cell>
          <cell r="K185">
            <v>0</v>
          </cell>
          <cell r="L185">
            <v>0</v>
          </cell>
          <cell r="M185">
            <v>0</v>
          </cell>
          <cell r="N185">
            <v>1</v>
          </cell>
          <cell r="O185">
            <v>8932</v>
          </cell>
          <cell r="P185">
            <v>0</v>
          </cell>
        </row>
        <row r="186">
          <cell r="D186" t="str">
            <v>14-20-060</v>
          </cell>
          <cell r="E186" t="str">
            <v>SUMINISTRO, TRANSPORTE E INSTALACIÓN DE CONECTOR PARA COCINA. INCLUYE TODOS LOS ELEMENTOS Y ACCESORIOS NECESARIOS PARA SU CORRECTA INSTALACIÓN Y FUNCIONAMIENTO.</v>
          </cell>
          <cell r="F186" t="str">
            <v>UN</v>
          </cell>
          <cell r="G186">
            <v>39597</v>
          </cell>
          <cell r="H186">
            <v>1</v>
          </cell>
          <cell r="I186">
            <v>39597</v>
          </cell>
          <cell r="J186">
            <v>0</v>
          </cell>
          <cell r="K186">
            <v>0</v>
          </cell>
          <cell r="L186">
            <v>0</v>
          </cell>
          <cell r="M186">
            <v>0</v>
          </cell>
          <cell r="N186">
            <v>1</v>
          </cell>
          <cell r="O186">
            <v>39597</v>
          </cell>
          <cell r="P186">
            <v>0</v>
          </cell>
        </row>
        <row r="187">
          <cell r="D187" t="str">
            <v>14-20-070</v>
          </cell>
          <cell r="E187" t="str">
            <v>SUMINISTRO, TRANSPORTE E ISNTALACION DE CAJA PLASTICA DE 15 X 15 CM PARA VALVULA. INCLUYE TODOS LOS ELEMENTOS Y ACCESORIOS NECESARIOS PARA CORECTA INSTALACION Y FUNCIONAMIENTO.</v>
          </cell>
          <cell r="F187" t="str">
            <v>UN</v>
          </cell>
          <cell r="G187">
            <v>13014</v>
          </cell>
          <cell r="H187">
            <v>1</v>
          </cell>
          <cell r="I187">
            <v>13014</v>
          </cell>
          <cell r="J187">
            <v>0</v>
          </cell>
          <cell r="K187">
            <v>0</v>
          </cell>
          <cell r="L187">
            <v>0</v>
          </cell>
          <cell r="M187">
            <v>0</v>
          </cell>
          <cell r="N187">
            <v>1</v>
          </cell>
          <cell r="O187">
            <v>13014</v>
          </cell>
          <cell r="P187">
            <v>0</v>
          </cell>
        </row>
        <row r="188">
          <cell r="D188" t="str">
            <v>14-20-080</v>
          </cell>
          <cell r="E188" t="str">
            <v>SUMINISTRO, TRANSPORTE E INSTALACIÓN DE PIPETAS DE GAS DE 100 LIBRAS. INCLUYE SUMINISTRO Y TRANSPORTE DE LOS MATERIALES Y TODO LO NECESARIO PARA SU CORRECTA INSTALACIÓN Y FUNCIONAMIENTO.</v>
          </cell>
          <cell r="F188" t="str">
            <v>UN</v>
          </cell>
          <cell r="G188">
            <v>255953</v>
          </cell>
          <cell r="H188">
            <v>2</v>
          </cell>
          <cell r="I188">
            <v>511906</v>
          </cell>
          <cell r="J188">
            <v>0</v>
          </cell>
          <cell r="K188">
            <v>0</v>
          </cell>
          <cell r="L188">
            <v>0</v>
          </cell>
          <cell r="M188">
            <v>0</v>
          </cell>
          <cell r="N188">
            <v>2</v>
          </cell>
          <cell r="O188">
            <v>511906</v>
          </cell>
          <cell r="P188">
            <v>0</v>
          </cell>
        </row>
        <row r="189">
          <cell r="D189" t="str">
            <v>14-25</v>
          </cell>
          <cell r="E189" t="str">
            <v>RED CONTRA INCENDIO</v>
          </cell>
          <cell r="F189">
            <v>0</v>
          </cell>
          <cell r="G189">
            <v>0</v>
          </cell>
          <cell r="H189">
            <v>0</v>
          </cell>
          <cell r="I189">
            <v>589140</v>
          </cell>
          <cell r="J189">
            <v>0</v>
          </cell>
          <cell r="K189">
            <v>0</v>
          </cell>
          <cell r="L189">
            <v>0</v>
          </cell>
          <cell r="M189">
            <v>0</v>
          </cell>
          <cell r="N189">
            <v>0</v>
          </cell>
          <cell r="O189">
            <v>589140</v>
          </cell>
          <cell r="P189">
            <v>0</v>
          </cell>
        </row>
        <row r="190">
          <cell r="D190" t="str">
            <v>14-25-010</v>
          </cell>
          <cell r="E190" t="str">
            <v>SUMINISTO E INSTALACION DE EXTINTOR, COLGADO EN PARED, INCLUYE ACCESORIOS PARA SU CORRECTA INSTALACION Y DEMARCACION.</v>
          </cell>
          <cell r="F190" t="str">
            <v>UN</v>
          </cell>
          <cell r="G190">
            <v>117828</v>
          </cell>
          <cell r="H190">
            <v>5</v>
          </cell>
          <cell r="I190">
            <v>589140</v>
          </cell>
          <cell r="J190">
            <v>0</v>
          </cell>
          <cell r="K190">
            <v>0</v>
          </cell>
          <cell r="L190">
            <v>0</v>
          </cell>
          <cell r="M190">
            <v>0</v>
          </cell>
          <cell r="N190">
            <v>5</v>
          </cell>
          <cell r="O190">
            <v>589140</v>
          </cell>
          <cell r="P190">
            <v>0</v>
          </cell>
        </row>
        <row r="191">
          <cell r="D191" t="str">
            <v>15</v>
          </cell>
          <cell r="E191" t="str">
            <v>INSTALACIONES ELECTRICAS</v>
          </cell>
          <cell r="F191">
            <v>0</v>
          </cell>
          <cell r="G191">
            <v>0</v>
          </cell>
          <cell r="H191">
            <v>0</v>
          </cell>
          <cell r="I191">
            <v>77937471.080000013</v>
          </cell>
          <cell r="J191">
            <v>0</v>
          </cell>
          <cell r="K191">
            <v>0</v>
          </cell>
          <cell r="L191">
            <v>0</v>
          </cell>
          <cell r="M191">
            <v>0</v>
          </cell>
          <cell r="N191">
            <v>0</v>
          </cell>
          <cell r="O191">
            <v>0</v>
          </cell>
          <cell r="P191">
            <v>77937471.080000013</v>
          </cell>
        </row>
        <row r="192">
          <cell r="D192" t="str">
            <v>15-05</v>
          </cell>
          <cell r="E192" t="str">
            <v>TABLEROS DE DISTRIBUCCIÓN</v>
          </cell>
          <cell r="F192">
            <v>0</v>
          </cell>
          <cell r="G192">
            <v>0</v>
          </cell>
          <cell r="H192">
            <v>0</v>
          </cell>
          <cell r="I192">
            <v>2115395</v>
          </cell>
          <cell r="J192">
            <v>0</v>
          </cell>
          <cell r="K192">
            <v>0</v>
          </cell>
          <cell r="L192">
            <v>0</v>
          </cell>
          <cell r="M192">
            <v>0</v>
          </cell>
          <cell r="N192">
            <v>0</v>
          </cell>
          <cell r="O192">
            <v>2115395</v>
          </cell>
          <cell r="P192">
            <v>0</v>
          </cell>
        </row>
        <row r="193">
          <cell r="D193">
            <v>0</v>
          </cell>
          <cell r="E193" t="str">
            <v>SUMINISTRO Y MONTAJE DE:</v>
          </cell>
          <cell r="F193">
            <v>0</v>
          </cell>
          <cell r="G193">
            <v>0</v>
          </cell>
          <cell r="H193">
            <v>0</v>
          </cell>
          <cell r="I193">
            <v>0</v>
          </cell>
          <cell r="J193">
            <v>0</v>
          </cell>
          <cell r="K193">
            <v>0</v>
          </cell>
          <cell r="L193">
            <v>0</v>
          </cell>
          <cell r="M193">
            <v>0</v>
          </cell>
          <cell r="N193">
            <v>0</v>
          </cell>
          <cell r="O193">
            <v>0</v>
          </cell>
          <cell r="P193">
            <v>0</v>
          </cell>
        </row>
        <row r="194">
          <cell r="D194">
            <v>0</v>
          </cell>
          <cell r="E194" t="str">
            <v>MONTAJE DE TABLERO Y/O GABINETE CON EQUIPO ELÉCTRICO SEGÚN DIAGRAMA UNIFILAR.
INCLUYE: TABLERO, SOPORTES, FIJACIONES, ANCLAJES, MARCACIÓN RETIE, PRUEBAS Y PUESTA EN SERVICIO.</v>
          </cell>
          <cell r="F194">
            <v>0</v>
          </cell>
          <cell r="G194">
            <v>0</v>
          </cell>
          <cell r="H194">
            <v>0</v>
          </cell>
          <cell r="I194">
            <v>0</v>
          </cell>
          <cell r="J194">
            <v>0</v>
          </cell>
          <cell r="K194">
            <v>0</v>
          </cell>
          <cell r="L194">
            <v>0</v>
          </cell>
          <cell r="M194">
            <v>0</v>
          </cell>
          <cell r="N194">
            <v>0</v>
          </cell>
          <cell r="O194">
            <v>0</v>
          </cell>
          <cell r="P194">
            <v>0</v>
          </cell>
        </row>
        <row r="195">
          <cell r="D195" t="str">
            <v>15-05-010</v>
          </cell>
          <cell r="E195" t="str">
            <v xml:space="preserve">TABLERO ELECTRICO  DE 24 CIRCUITOS 3F, 5H, 208V MONTAJE DE EMPOTRAR, CON ESPACIO PARA TOTALIZADOR, CON BARRAS DE NEUTRO Y TIERRA INDEPENDIENTES, CON PUERTA Y CHAPA,BARRAS INTERNAS DE COBRE DE 30A, 208V, ICC: 10 KA. + NEUTRO AL 100% + TIERRA60%                                                                                                                                                                                                                                                                   </v>
          </cell>
          <cell r="F195" t="str">
            <v>UN</v>
          </cell>
          <cell r="G195">
            <v>488294</v>
          </cell>
          <cell r="H195">
            <v>1</v>
          </cell>
          <cell r="I195">
            <v>488294</v>
          </cell>
          <cell r="J195">
            <v>0</v>
          </cell>
          <cell r="K195">
            <v>0</v>
          </cell>
          <cell r="L195">
            <v>0</v>
          </cell>
          <cell r="M195">
            <v>0</v>
          </cell>
          <cell r="N195">
            <v>1</v>
          </cell>
          <cell r="O195">
            <v>488294</v>
          </cell>
          <cell r="P195">
            <v>0</v>
          </cell>
        </row>
        <row r="196">
          <cell r="D196" t="str">
            <v>15-05-020</v>
          </cell>
          <cell r="E196" t="str">
            <v>SUMINISTRO E INSTALACIÓN BREAKER INDUSTRIAL 3X80A</v>
          </cell>
          <cell r="F196" t="str">
            <v>UN</v>
          </cell>
          <cell r="G196">
            <v>124989</v>
          </cell>
          <cell r="H196">
            <v>1</v>
          </cell>
          <cell r="I196">
            <v>124989</v>
          </cell>
          <cell r="J196">
            <v>0</v>
          </cell>
          <cell r="K196">
            <v>0</v>
          </cell>
          <cell r="L196">
            <v>0</v>
          </cell>
          <cell r="M196">
            <v>0</v>
          </cell>
          <cell r="N196">
            <v>1</v>
          </cell>
          <cell r="O196">
            <v>124989</v>
          </cell>
          <cell r="P196">
            <v>0</v>
          </cell>
        </row>
        <row r="197">
          <cell r="D197" t="str">
            <v>15-05-030</v>
          </cell>
          <cell r="E197" t="str">
            <v>SUMINISTRO E INSTALACIÓN BREAKER ENCHUFABLE 1X20A</v>
          </cell>
          <cell r="F197" t="str">
            <v>UN</v>
          </cell>
          <cell r="G197">
            <v>13023</v>
          </cell>
          <cell r="H197">
            <v>19</v>
          </cell>
          <cell r="I197">
            <v>247437</v>
          </cell>
          <cell r="J197">
            <v>0</v>
          </cell>
          <cell r="K197">
            <v>0</v>
          </cell>
          <cell r="L197">
            <v>0</v>
          </cell>
          <cell r="M197">
            <v>0</v>
          </cell>
          <cell r="N197">
            <v>19</v>
          </cell>
          <cell r="O197">
            <v>247437</v>
          </cell>
          <cell r="P197">
            <v>0</v>
          </cell>
        </row>
        <row r="198">
          <cell r="D198" t="str">
            <v>15-05-040</v>
          </cell>
          <cell r="E198" t="str">
            <v>SUMINISTRO E INSTALACIÓN BREAKER ENCHUFABLE 2X20A</v>
          </cell>
          <cell r="F198" t="str">
            <v>UN</v>
          </cell>
          <cell r="G198">
            <v>28689</v>
          </cell>
          <cell r="H198">
            <v>2</v>
          </cell>
          <cell r="I198">
            <v>57378</v>
          </cell>
          <cell r="J198">
            <v>0</v>
          </cell>
          <cell r="K198">
            <v>0</v>
          </cell>
          <cell r="L198">
            <v>0</v>
          </cell>
          <cell r="M198">
            <v>0</v>
          </cell>
          <cell r="N198">
            <v>2</v>
          </cell>
          <cell r="O198">
            <v>57378</v>
          </cell>
          <cell r="P198">
            <v>0</v>
          </cell>
        </row>
        <row r="199">
          <cell r="D199" t="str">
            <v>15-05-050</v>
          </cell>
          <cell r="E199" t="str">
            <v>GABINETE TIPO INTEMPERIE PARA ALOJAR MEDIDOR TRIFILAR</v>
          </cell>
          <cell r="F199" t="str">
            <v>UN</v>
          </cell>
          <cell r="G199">
            <v>659953</v>
          </cell>
          <cell r="H199">
            <v>1</v>
          </cell>
          <cell r="I199">
            <v>659953</v>
          </cell>
          <cell r="J199">
            <v>0</v>
          </cell>
          <cell r="K199">
            <v>0</v>
          </cell>
          <cell r="L199">
            <v>0</v>
          </cell>
          <cell r="M199">
            <v>0</v>
          </cell>
          <cell r="N199">
            <v>1</v>
          </cell>
          <cell r="O199">
            <v>659953</v>
          </cell>
          <cell r="P199">
            <v>0</v>
          </cell>
        </row>
        <row r="200">
          <cell r="D200" t="str">
            <v>15-05-060</v>
          </cell>
          <cell r="E200" t="str">
            <v>MEDIDOR TRIFÁSICO TETRAFILAR, CORRIENTE 20(100) A, VOLTAJE 240/120 V, CLASE 1 CON  PROTECCIÓN DE 3 X50 -10 KA MÍNIMO</v>
          </cell>
          <cell r="F200" t="str">
            <v>UN</v>
          </cell>
          <cell r="G200">
            <v>537344</v>
          </cell>
          <cell r="H200">
            <v>1</v>
          </cell>
          <cell r="I200">
            <v>537344</v>
          </cell>
          <cell r="J200">
            <v>0</v>
          </cell>
          <cell r="K200">
            <v>0</v>
          </cell>
          <cell r="L200">
            <v>0</v>
          </cell>
          <cell r="M200">
            <v>0</v>
          </cell>
          <cell r="N200">
            <v>1</v>
          </cell>
          <cell r="O200">
            <v>537344</v>
          </cell>
          <cell r="P200">
            <v>0</v>
          </cell>
        </row>
        <row r="201">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D202" t="str">
            <v>15-10</v>
          </cell>
          <cell r="E202" t="str">
            <v>ACOMETIDA ELECTRICA</v>
          </cell>
          <cell r="F202">
            <v>0</v>
          </cell>
          <cell r="G202">
            <v>0</v>
          </cell>
          <cell r="H202">
            <v>0</v>
          </cell>
          <cell r="I202">
            <v>5098405</v>
          </cell>
          <cell r="J202">
            <v>0</v>
          </cell>
          <cell r="K202">
            <v>0</v>
          </cell>
          <cell r="L202">
            <v>0</v>
          </cell>
          <cell r="M202">
            <v>0</v>
          </cell>
          <cell r="N202">
            <v>0</v>
          </cell>
          <cell r="O202">
            <v>5098405</v>
          </cell>
          <cell r="P202">
            <v>0</v>
          </cell>
        </row>
        <row r="203">
          <cell r="D203" t="str">
            <v>15-10-010</v>
          </cell>
          <cell r="E203" t="str">
            <v>SUMINISTRO E INSTALACIÓN DE CABLE CU CALIBRE 3X N° 1/0-AWG DESDE POSTE HASTA EL GABINETE CON MEDIDOR. (SUJETO A CAMBIO SEGÚN OPERADOR DE RED)ESTIMADA</v>
          </cell>
          <cell r="F203" t="str">
            <v>ML</v>
          </cell>
          <cell r="G203">
            <v>76488</v>
          </cell>
          <cell r="H203">
            <v>45</v>
          </cell>
          <cell r="I203">
            <v>3441960</v>
          </cell>
          <cell r="J203">
            <v>0</v>
          </cell>
          <cell r="K203">
            <v>0</v>
          </cell>
          <cell r="L203">
            <v>0</v>
          </cell>
          <cell r="M203">
            <v>0</v>
          </cell>
          <cell r="N203">
            <v>45</v>
          </cell>
          <cell r="O203">
            <v>3441960</v>
          </cell>
          <cell r="P203">
            <v>0</v>
          </cell>
        </row>
        <row r="204">
          <cell r="D204" t="str">
            <v>15-10-020</v>
          </cell>
          <cell r="E204" t="str">
            <v>SUMINISTRO E INSTALACIÓN DE CABLE 3N°2+1N°2+1N°8 THHN-AWG. CANTIDAD ESTIMADA</v>
          </cell>
          <cell r="F204" t="str">
            <v>ML</v>
          </cell>
          <cell r="G204">
            <v>47327</v>
          </cell>
          <cell r="H204">
            <v>35</v>
          </cell>
          <cell r="I204">
            <v>1656445</v>
          </cell>
          <cell r="J204">
            <v>0</v>
          </cell>
          <cell r="K204">
            <v>0</v>
          </cell>
          <cell r="L204">
            <v>0</v>
          </cell>
          <cell r="M204">
            <v>0</v>
          </cell>
          <cell r="N204">
            <v>35</v>
          </cell>
          <cell r="O204">
            <v>1656445</v>
          </cell>
          <cell r="P204">
            <v>0</v>
          </cell>
        </row>
        <row r="205">
          <cell r="D205">
            <v>0</v>
          </cell>
          <cell r="E205">
            <v>0</v>
          </cell>
          <cell r="F205">
            <v>0</v>
          </cell>
          <cell r="G205">
            <v>0</v>
          </cell>
          <cell r="H205">
            <v>0</v>
          </cell>
          <cell r="I205">
            <v>0</v>
          </cell>
          <cell r="J205">
            <v>0</v>
          </cell>
          <cell r="K205">
            <v>0</v>
          </cell>
          <cell r="L205">
            <v>0</v>
          </cell>
          <cell r="M205">
            <v>0</v>
          </cell>
          <cell r="N205">
            <v>0</v>
          </cell>
          <cell r="O205">
            <v>0</v>
          </cell>
          <cell r="P205">
            <v>0</v>
          </cell>
        </row>
        <row r="206">
          <cell r="D206" t="str">
            <v>15-15</v>
          </cell>
          <cell r="E206" t="str">
            <v>TUBERIA</v>
          </cell>
          <cell r="F206">
            <v>0</v>
          </cell>
          <cell r="G206">
            <v>0</v>
          </cell>
          <cell r="H206">
            <v>0</v>
          </cell>
          <cell r="I206">
            <v>10385292</v>
          </cell>
          <cell r="J206">
            <v>0</v>
          </cell>
          <cell r="K206">
            <v>0</v>
          </cell>
          <cell r="L206">
            <v>0</v>
          </cell>
          <cell r="M206">
            <v>0</v>
          </cell>
          <cell r="N206">
            <v>0</v>
          </cell>
          <cell r="O206">
            <v>10385292</v>
          </cell>
          <cell r="P206">
            <v>0</v>
          </cell>
        </row>
        <row r="207">
          <cell r="D207">
            <v>0</v>
          </cell>
          <cell r="E207" t="str">
            <v>TUBERÍA</v>
          </cell>
          <cell r="F207">
            <v>0</v>
          </cell>
          <cell r="G207">
            <v>0</v>
          </cell>
          <cell r="H207">
            <v>0</v>
          </cell>
          <cell r="I207">
            <v>0</v>
          </cell>
          <cell r="J207">
            <v>0</v>
          </cell>
          <cell r="K207">
            <v>0</v>
          </cell>
          <cell r="L207">
            <v>0</v>
          </cell>
          <cell r="M207">
            <v>0</v>
          </cell>
          <cell r="N207">
            <v>0</v>
          </cell>
          <cell r="O207">
            <v>0</v>
          </cell>
          <cell r="P207">
            <v>0</v>
          </cell>
        </row>
        <row r="208">
          <cell r="D208">
            <v>0</v>
          </cell>
          <cell r="E208" t="str">
            <v>INSTALACIÓN DE TUBERÍA METÁLICA TIPO EMT SOBREPUESTA EN SUPERFICIE.
INCLUYE: TUBO, CURVAS, UNIONES, ENTRADAS Y SOPORTE CADA 1,2 MTS,  MARCACIÓN RETIE , ALAMBRE DULCE PARA GUÍA DE CABLES, GRAPAS, ANCLAJES, NIVELACIÓN Y PUESTA EN SERVICIO.</v>
          </cell>
          <cell r="F208">
            <v>0</v>
          </cell>
          <cell r="G208">
            <v>0</v>
          </cell>
          <cell r="H208">
            <v>0</v>
          </cell>
          <cell r="I208">
            <v>0</v>
          </cell>
          <cell r="J208">
            <v>0</v>
          </cell>
          <cell r="K208">
            <v>0</v>
          </cell>
          <cell r="L208">
            <v>0</v>
          </cell>
          <cell r="M208">
            <v>0</v>
          </cell>
          <cell r="N208">
            <v>0</v>
          </cell>
          <cell r="O208">
            <v>0</v>
          </cell>
          <cell r="P208">
            <v>0</v>
          </cell>
        </row>
        <row r="209">
          <cell r="D209" t="str">
            <v>15-15-010</v>
          </cell>
          <cell r="E209" t="str">
            <v>TUBERÍA METÁLICA TIPO EMT DE 3/4"</v>
          </cell>
          <cell r="F209" t="str">
            <v>ML</v>
          </cell>
          <cell r="G209">
            <v>10479</v>
          </cell>
          <cell r="H209">
            <v>676</v>
          </cell>
          <cell r="I209">
            <v>7083804</v>
          </cell>
          <cell r="J209">
            <v>0</v>
          </cell>
          <cell r="K209">
            <v>0</v>
          </cell>
          <cell r="L209">
            <v>0</v>
          </cell>
          <cell r="M209">
            <v>0</v>
          </cell>
          <cell r="N209">
            <v>676</v>
          </cell>
          <cell r="O209">
            <v>7083804</v>
          </cell>
          <cell r="P209">
            <v>0</v>
          </cell>
        </row>
        <row r="210">
          <cell r="D210" t="str">
            <v>15-15-020</v>
          </cell>
          <cell r="E210" t="str">
            <v>TUBERÍA METÁLICA TIPO EMT DE 1 1/2"</v>
          </cell>
          <cell r="F210" t="str">
            <v>ML</v>
          </cell>
          <cell r="G210">
            <v>24843</v>
          </cell>
          <cell r="H210">
            <v>35</v>
          </cell>
          <cell r="I210">
            <v>869505</v>
          </cell>
          <cell r="J210">
            <v>0</v>
          </cell>
          <cell r="K210">
            <v>0</v>
          </cell>
          <cell r="L210">
            <v>0</v>
          </cell>
          <cell r="M210">
            <v>0</v>
          </cell>
          <cell r="N210">
            <v>35</v>
          </cell>
          <cell r="O210">
            <v>869505</v>
          </cell>
          <cell r="P210">
            <v>0</v>
          </cell>
        </row>
        <row r="211">
          <cell r="D211" t="str">
            <v>15-15-030</v>
          </cell>
          <cell r="E211" t="str">
            <v>TUBERÍA METÁLICA TIPO IMC DE 2"</v>
          </cell>
          <cell r="F211" t="str">
            <v>ML</v>
          </cell>
          <cell r="G211">
            <v>54016</v>
          </cell>
          <cell r="H211">
            <v>6</v>
          </cell>
          <cell r="I211">
            <v>324096</v>
          </cell>
          <cell r="J211">
            <v>0</v>
          </cell>
          <cell r="K211">
            <v>0</v>
          </cell>
          <cell r="L211">
            <v>0</v>
          </cell>
          <cell r="M211">
            <v>0</v>
          </cell>
          <cell r="N211">
            <v>6</v>
          </cell>
          <cell r="O211">
            <v>324096</v>
          </cell>
          <cell r="P211">
            <v>0</v>
          </cell>
        </row>
        <row r="212">
          <cell r="D212">
            <v>0</v>
          </cell>
          <cell r="E212" t="str">
            <v>SUMINISTRO E INSTALACIÓN DE TUBERÍA CONDUIT PVC EMBEBIDA U OCULTA. INCLUYE OBRA CIVIL, BOTADA DE MATERIAL, RESANE, PEGA PVC, CURVAS, ADAPTADORES,  Y DEMÁS ELEMENTOS NECESARIOS PARA SU CORRECTA INSTALACIÓN, ALAMBRE DULCE PARA GUÍA DE CABLES, CERTIFICACIÓN DE PRODUCTO RETIE.</v>
          </cell>
          <cell r="F212">
            <v>0</v>
          </cell>
          <cell r="G212">
            <v>0</v>
          </cell>
          <cell r="H212">
            <v>0</v>
          </cell>
          <cell r="I212">
            <v>0</v>
          </cell>
          <cell r="J212">
            <v>0</v>
          </cell>
          <cell r="K212">
            <v>0</v>
          </cell>
          <cell r="L212">
            <v>0</v>
          </cell>
          <cell r="M212">
            <v>0</v>
          </cell>
          <cell r="N212">
            <v>0</v>
          </cell>
          <cell r="O212">
            <v>0</v>
          </cell>
          <cell r="P212">
            <v>0</v>
          </cell>
        </row>
        <row r="213">
          <cell r="D213" t="str">
            <v>15-15-040</v>
          </cell>
          <cell r="E213" t="str">
            <v>TUBERÍA CONDUIT PVC DE 2"</v>
          </cell>
          <cell r="F213" t="str">
            <v>ML</v>
          </cell>
          <cell r="G213">
            <v>16313</v>
          </cell>
          <cell r="H213">
            <v>39</v>
          </cell>
          <cell r="I213">
            <v>636207</v>
          </cell>
          <cell r="J213">
            <v>0</v>
          </cell>
          <cell r="K213">
            <v>0</v>
          </cell>
          <cell r="L213">
            <v>0</v>
          </cell>
          <cell r="M213">
            <v>0</v>
          </cell>
          <cell r="N213">
            <v>39</v>
          </cell>
          <cell r="O213">
            <v>636207</v>
          </cell>
          <cell r="P213">
            <v>0</v>
          </cell>
        </row>
        <row r="214">
          <cell r="D214" t="str">
            <v>15-15-050</v>
          </cell>
          <cell r="E214" t="str">
            <v>TUBERÍA CONDUIT PVC 1"</v>
          </cell>
          <cell r="F214" t="str">
            <v>ML</v>
          </cell>
          <cell r="G214">
            <v>7665</v>
          </cell>
          <cell r="H214">
            <v>192</v>
          </cell>
          <cell r="I214">
            <v>1471680</v>
          </cell>
          <cell r="J214">
            <v>0</v>
          </cell>
          <cell r="K214">
            <v>0</v>
          </cell>
          <cell r="L214">
            <v>0</v>
          </cell>
          <cell r="M214">
            <v>0</v>
          </cell>
          <cell r="N214">
            <v>192</v>
          </cell>
          <cell r="O214">
            <v>1471680</v>
          </cell>
          <cell r="P214">
            <v>0</v>
          </cell>
        </row>
        <row r="215">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D216" t="str">
            <v>15-20</v>
          </cell>
          <cell r="E216" t="str">
            <v>CIRCUITOS RAMALES EN BAJA TENSIÓN</v>
          </cell>
          <cell r="F216">
            <v>0</v>
          </cell>
          <cell r="G216">
            <v>0</v>
          </cell>
          <cell r="H216">
            <v>0</v>
          </cell>
          <cell r="I216">
            <v>3295832</v>
          </cell>
          <cell r="J216">
            <v>0</v>
          </cell>
          <cell r="K216">
            <v>0</v>
          </cell>
          <cell r="L216">
            <v>0</v>
          </cell>
          <cell r="M216">
            <v>0</v>
          </cell>
          <cell r="N216">
            <v>0</v>
          </cell>
          <cell r="O216">
            <v>3295832</v>
          </cell>
          <cell r="P216">
            <v>0</v>
          </cell>
        </row>
        <row r="217">
          <cell r="D217">
            <v>0</v>
          </cell>
          <cell r="E217" t="str">
            <v>INSTALACIÓN DE CONDUCTORES PARA ALIMENTADORES Y CIRCUITOS RAMALES, SEGÚN DISEÑOS Y CUADROS DE CARGA. EN CABLE DE COBRE 
INCLUYE: CONDUCTOR, TERMINALES, MARCACIÓN, AMARRES, CONEXIÓN, PRUEBAS Y PUESTA EN SERVICIO.
NOTA: PRUEBAS O CHEQUEOS DE AISLAMIENTO EXIGIDAS POR LA EMPRESA DE ENERGÍA SERAN FACTURADAS POR APARTE.</v>
          </cell>
          <cell r="F217">
            <v>0</v>
          </cell>
          <cell r="G217">
            <v>0</v>
          </cell>
          <cell r="H217">
            <v>0</v>
          </cell>
          <cell r="I217">
            <v>0</v>
          </cell>
          <cell r="J217">
            <v>0</v>
          </cell>
          <cell r="K217">
            <v>0</v>
          </cell>
          <cell r="L217">
            <v>0</v>
          </cell>
          <cell r="M217">
            <v>0</v>
          </cell>
          <cell r="N217">
            <v>0</v>
          </cell>
          <cell r="O217">
            <v>0</v>
          </cell>
          <cell r="P217">
            <v>0</v>
          </cell>
        </row>
        <row r="218">
          <cell r="D218">
            <v>0</v>
          </cell>
          <cell r="E218" t="str">
            <v>DE TABLEROS A SALIDAS</v>
          </cell>
          <cell r="F218">
            <v>0</v>
          </cell>
          <cell r="G218">
            <v>0</v>
          </cell>
          <cell r="H218">
            <v>0</v>
          </cell>
          <cell r="I218">
            <v>0</v>
          </cell>
          <cell r="J218">
            <v>0</v>
          </cell>
          <cell r="K218">
            <v>0</v>
          </cell>
          <cell r="L218">
            <v>0</v>
          </cell>
          <cell r="M218">
            <v>0</v>
          </cell>
          <cell r="N218">
            <v>0</v>
          </cell>
          <cell r="O218">
            <v>0</v>
          </cell>
          <cell r="P218">
            <v>0</v>
          </cell>
        </row>
        <row r="219">
          <cell r="D219" t="str">
            <v>15-20-010</v>
          </cell>
          <cell r="E219" t="str">
            <v xml:space="preserve">CIRCUITOS RAMALES EN BAJA TENSIÓN, 120V EN 1NO12 +1NO.12  +1NO.12 ALAMBRE DE COBRE AWG THHN/THWN-90ºC </v>
          </cell>
          <cell r="F219" t="str">
            <v>ML</v>
          </cell>
          <cell r="G219">
            <v>4079</v>
          </cell>
          <cell r="H219">
            <v>808</v>
          </cell>
          <cell r="I219">
            <v>3295832</v>
          </cell>
          <cell r="J219">
            <v>0</v>
          </cell>
          <cell r="K219">
            <v>0</v>
          </cell>
          <cell r="L219">
            <v>0</v>
          </cell>
          <cell r="M219">
            <v>0</v>
          </cell>
          <cell r="N219">
            <v>808</v>
          </cell>
          <cell r="O219">
            <v>3295832</v>
          </cell>
          <cell r="P219">
            <v>0</v>
          </cell>
        </row>
        <row r="220">
          <cell r="D220">
            <v>0</v>
          </cell>
          <cell r="E220">
            <v>0</v>
          </cell>
          <cell r="F220">
            <v>0</v>
          </cell>
          <cell r="G220">
            <v>0</v>
          </cell>
          <cell r="H220">
            <v>0</v>
          </cell>
          <cell r="I220">
            <v>0</v>
          </cell>
          <cell r="J220">
            <v>0</v>
          </cell>
          <cell r="K220">
            <v>0</v>
          </cell>
          <cell r="L220">
            <v>0</v>
          </cell>
          <cell r="M220">
            <v>0</v>
          </cell>
          <cell r="N220">
            <v>0</v>
          </cell>
          <cell r="O220">
            <v>0</v>
          </cell>
          <cell r="P220">
            <v>0</v>
          </cell>
        </row>
        <row r="221">
          <cell r="D221" t="str">
            <v>15-25</v>
          </cell>
          <cell r="E221" t="str">
            <v>SALIDAS ELÉCTRICAS</v>
          </cell>
          <cell r="F221">
            <v>0</v>
          </cell>
          <cell r="G221">
            <v>0</v>
          </cell>
          <cell r="H221">
            <v>0</v>
          </cell>
          <cell r="I221">
            <v>14257264</v>
          </cell>
          <cell r="J221">
            <v>0</v>
          </cell>
          <cell r="K221">
            <v>0</v>
          </cell>
          <cell r="L221">
            <v>0</v>
          </cell>
          <cell r="M221">
            <v>0</v>
          </cell>
          <cell r="N221">
            <v>0</v>
          </cell>
          <cell r="O221">
            <v>14257264</v>
          </cell>
          <cell r="P221">
            <v>0</v>
          </cell>
        </row>
        <row r="222">
          <cell r="D222">
            <v>0</v>
          </cell>
          <cell r="E222" t="str">
            <v>SUMINISTRO Y MONTAJE DE:</v>
          </cell>
          <cell r="F222">
            <v>0</v>
          </cell>
          <cell r="G222">
            <v>0</v>
          </cell>
          <cell r="H222">
            <v>0</v>
          </cell>
          <cell r="I222">
            <v>0</v>
          </cell>
          <cell r="J222">
            <v>0</v>
          </cell>
          <cell r="K222">
            <v>0</v>
          </cell>
          <cell r="L222">
            <v>0</v>
          </cell>
          <cell r="M222">
            <v>0</v>
          </cell>
          <cell r="N222">
            <v>0</v>
          </cell>
          <cell r="O222">
            <v>0</v>
          </cell>
          <cell r="P222">
            <v>0</v>
          </cell>
        </row>
        <row r="223">
          <cell r="D223">
            <v>0</v>
          </cell>
          <cell r="E223" t="str">
            <v>SALIDAS ELÉCTRICAS PARA ILUMINACIÓN</v>
          </cell>
          <cell r="F223">
            <v>0</v>
          </cell>
          <cell r="G223">
            <v>0</v>
          </cell>
          <cell r="H223">
            <v>0</v>
          </cell>
          <cell r="I223">
            <v>0</v>
          </cell>
          <cell r="J223">
            <v>0</v>
          </cell>
          <cell r="K223">
            <v>0</v>
          </cell>
          <cell r="L223">
            <v>0</v>
          </cell>
          <cell r="M223">
            <v>0</v>
          </cell>
          <cell r="N223">
            <v>0</v>
          </cell>
          <cell r="O223">
            <v>0</v>
          </cell>
          <cell r="P223">
            <v>0</v>
          </cell>
        </row>
        <row r="224">
          <cell r="D224">
            <v>0</v>
          </cell>
          <cell r="E224" t="str">
            <v>CONSTRUCCION DE SALIDAS ELÉCTRICAS PARA ILUMINACIÓN.
INCLUYE: TUBERÍA EMT 3/4", ALAMBRES Y/O CABLES, CAJA METÁLICA, CONECTORES DE EMPALME, MARCACIÓN  RETIE, PRUEBAS Y PUESTA EN SERVICIO.
NOTA: SE CONSIDERA UNA DISTANCIA MÁXIMA DE 5 METROS POR SALIDA, CUANDO LAS DISTANCIAS SON MAYORES A 5M, SE LIQUIDA POR CANTIDADES Y VALORES UNITARIOS LA TUBERÍA Y EL CABLEADO: LONGITUDES LINEALES.
NOTA: EL MONTAJE DE LAS LUMINARIAS SE LIQUIDARA POR APARTE.</v>
          </cell>
          <cell r="F224">
            <v>0</v>
          </cell>
          <cell r="G224">
            <v>0</v>
          </cell>
          <cell r="H224">
            <v>0</v>
          </cell>
          <cell r="I224">
            <v>0</v>
          </cell>
          <cell r="J224">
            <v>0</v>
          </cell>
          <cell r="K224">
            <v>0</v>
          </cell>
          <cell r="L224">
            <v>0</v>
          </cell>
          <cell r="M224">
            <v>0</v>
          </cell>
          <cell r="N224">
            <v>0</v>
          </cell>
          <cell r="O224">
            <v>0</v>
          </cell>
          <cell r="P224">
            <v>0</v>
          </cell>
        </row>
        <row r="225">
          <cell r="D225" t="str">
            <v>15-25-010</v>
          </cell>
          <cell r="E225" t="str">
            <v>SALIDA ALUMBRADO DE EMERGENCIA TIPO LED 2W.</v>
          </cell>
          <cell r="F225" t="str">
            <v>UN</v>
          </cell>
          <cell r="G225">
            <v>74281</v>
          </cell>
          <cell r="H225">
            <v>9</v>
          </cell>
          <cell r="I225">
            <v>668529</v>
          </cell>
          <cell r="J225">
            <v>0</v>
          </cell>
          <cell r="K225">
            <v>0</v>
          </cell>
          <cell r="L225">
            <v>0</v>
          </cell>
          <cell r="M225">
            <v>0</v>
          </cell>
          <cell r="N225">
            <v>9</v>
          </cell>
          <cell r="O225">
            <v>668529</v>
          </cell>
          <cell r="P225">
            <v>0</v>
          </cell>
        </row>
        <row r="226">
          <cell r="D226" t="str">
            <v>15-25-020</v>
          </cell>
          <cell r="E226" t="str">
            <v>SALIDA AVISO LUMINOSO.</v>
          </cell>
          <cell r="F226" t="str">
            <v>UN</v>
          </cell>
          <cell r="G226">
            <v>73233</v>
          </cell>
          <cell r="H226">
            <v>2</v>
          </cell>
          <cell r="I226">
            <v>146466</v>
          </cell>
          <cell r="J226">
            <v>0</v>
          </cell>
          <cell r="K226">
            <v>0</v>
          </cell>
          <cell r="L226">
            <v>0</v>
          </cell>
          <cell r="M226">
            <v>0</v>
          </cell>
          <cell r="N226">
            <v>2</v>
          </cell>
          <cell r="O226">
            <v>146466</v>
          </cell>
          <cell r="P226">
            <v>0</v>
          </cell>
        </row>
        <row r="227">
          <cell r="D227" t="str">
            <v>15-25-030</v>
          </cell>
          <cell r="E227" t="str">
            <v>SALIDA LUMINARIA FLUORESCENTE 60X60 4X24W DE DESCOLGAR.</v>
          </cell>
          <cell r="F227" t="str">
            <v>UN</v>
          </cell>
          <cell r="G227">
            <v>72186</v>
          </cell>
          <cell r="H227">
            <v>48</v>
          </cell>
          <cell r="I227">
            <v>3464928</v>
          </cell>
          <cell r="J227">
            <v>0</v>
          </cell>
          <cell r="K227">
            <v>0</v>
          </cell>
          <cell r="L227">
            <v>0</v>
          </cell>
          <cell r="M227">
            <v>0</v>
          </cell>
          <cell r="N227">
            <v>48</v>
          </cell>
          <cell r="O227">
            <v>3464928</v>
          </cell>
          <cell r="P227">
            <v>0</v>
          </cell>
        </row>
        <row r="228">
          <cell r="D228" t="str">
            <v>15-25-040</v>
          </cell>
          <cell r="E228" t="str">
            <v>SALIDA LUMINARIA FLUORESCENTE HERMÉTICA 1X54W DE DESCOLGAR</v>
          </cell>
          <cell r="F228" t="str">
            <v>UN</v>
          </cell>
          <cell r="G228">
            <v>72186</v>
          </cell>
          <cell r="H228">
            <v>2</v>
          </cell>
          <cell r="I228">
            <v>144372</v>
          </cell>
          <cell r="J228">
            <v>0</v>
          </cell>
          <cell r="K228">
            <v>0</v>
          </cell>
          <cell r="L228">
            <v>0</v>
          </cell>
          <cell r="M228">
            <v>0</v>
          </cell>
          <cell r="N228">
            <v>2</v>
          </cell>
          <cell r="O228">
            <v>144372</v>
          </cell>
          <cell r="P228">
            <v>0</v>
          </cell>
        </row>
        <row r="229">
          <cell r="D229" t="str">
            <v>15-25-050</v>
          </cell>
          <cell r="E229" t="str">
            <v>SALIDA LUMINARIA FLUORESCENTE HERMÉTICA 2X54W DE DESCOLGAR.</v>
          </cell>
          <cell r="F229" t="str">
            <v>UN</v>
          </cell>
          <cell r="G229">
            <v>72186</v>
          </cell>
          <cell r="H229">
            <v>5</v>
          </cell>
          <cell r="I229">
            <v>360930</v>
          </cell>
          <cell r="J229">
            <v>0</v>
          </cell>
          <cell r="K229">
            <v>0</v>
          </cell>
          <cell r="L229">
            <v>0</v>
          </cell>
          <cell r="M229">
            <v>0</v>
          </cell>
          <cell r="N229">
            <v>5</v>
          </cell>
          <cell r="O229">
            <v>360930</v>
          </cell>
          <cell r="P229">
            <v>0</v>
          </cell>
        </row>
        <row r="230">
          <cell r="D230" t="str">
            <v>15-25-060</v>
          </cell>
          <cell r="E230" t="str">
            <v>SALIDA PARA BALA CILINDRO CIRCULAR DE 1X26W DE DESCOLGAR.</v>
          </cell>
          <cell r="F230" t="str">
            <v>UN</v>
          </cell>
          <cell r="G230">
            <v>72186</v>
          </cell>
          <cell r="H230">
            <v>14</v>
          </cell>
          <cell r="I230">
            <v>1010604</v>
          </cell>
          <cell r="J230">
            <v>0</v>
          </cell>
          <cell r="K230">
            <v>0</v>
          </cell>
          <cell r="L230">
            <v>0</v>
          </cell>
          <cell r="M230">
            <v>0</v>
          </cell>
          <cell r="N230">
            <v>14</v>
          </cell>
          <cell r="O230">
            <v>1010604</v>
          </cell>
          <cell r="P230">
            <v>0</v>
          </cell>
        </row>
        <row r="231">
          <cell r="D231" t="str">
            <v>15-25-070</v>
          </cell>
          <cell r="E231" t="str">
            <v>SALIDA PARA BALA CILINDRO CIRCULAR DE 1X32W DE DESCOLGAR.</v>
          </cell>
          <cell r="F231" t="str">
            <v>UN</v>
          </cell>
          <cell r="G231">
            <v>72186</v>
          </cell>
          <cell r="H231">
            <v>2</v>
          </cell>
          <cell r="I231">
            <v>144372</v>
          </cell>
          <cell r="J231">
            <v>0</v>
          </cell>
          <cell r="K231">
            <v>0</v>
          </cell>
          <cell r="L231">
            <v>0</v>
          </cell>
          <cell r="M231">
            <v>0</v>
          </cell>
          <cell r="N231">
            <v>2</v>
          </cell>
          <cell r="O231">
            <v>144372</v>
          </cell>
          <cell r="P231">
            <v>0</v>
          </cell>
        </row>
        <row r="232">
          <cell r="D232" t="str">
            <v>15-25-080</v>
          </cell>
          <cell r="E232" t="str">
            <v>SALIDA PARA BALA CILINDRO CIRCULAR CAPELA DE 2X26W DE DESCOLGAR.</v>
          </cell>
          <cell r="F232" t="str">
            <v>UN</v>
          </cell>
          <cell r="G232">
            <v>72186</v>
          </cell>
          <cell r="H232">
            <v>22</v>
          </cell>
          <cell r="I232">
            <v>1588092</v>
          </cell>
          <cell r="J232">
            <v>0</v>
          </cell>
          <cell r="K232">
            <v>0</v>
          </cell>
          <cell r="L232">
            <v>0</v>
          </cell>
          <cell r="M232">
            <v>0</v>
          </cell>
          <cell r="N232">
            <v>22</v>
          </cell>
          <cell r="O232">
            <v>1588092</v>
          </cell>
          <cell r="P232">
            <v>0</v>
          </cell>
        </row>
        <row r="233">
          <cell r="D233" t="str">
            <v>15-25-090</v>
          </cell>
          <cell r="E233" t="str">
            <v>SALIDA PARA BAÑADORA DE DESCOLGAR 2X28W.</v>
          </cell>
          <cell r="F233" t="str">
            <v>UN</v>
          </cell>
          <cell r="G233">
            <v>72186</v>
          </cell>
          <cell r="H233">
            <v>6</v>
          </cell>
          <cell r="I233">
            <v>433116</v>
          </cell>
          <cell r="J233">
            <v>0</v>
          </cell>
          <cell r="K233">
            <v>0</v>
          </cell>
          <cell r="L233">
            <v>0</v>
          </cell>
          <cell r="M233">
            <v>0</v>
          </cell>
          <cell r="N233">
            <v>6</v>
          </cell>
          <cell r="O233">
            <v>433116</v>
          </cell>
          <cell r="P233">
            <v>0</v>
          </cell>
        </row>
        <row r="234">
          <cell r="D234" t="str">
            <v>15-25-100</v>
          </cell>
          <cell r="E234" t="str">
            <v>SALIDA EXTERIOR LUMINARIA 70W  AP</v>
          </cell>
          <cell r="F234" t="str">
            <v>UN</v>
          </cell>
          <cell r="G234">
            <v>90403</v>
          </cell>
          <cell r="H234">
            <v>6</v>
          </cell>
          <cell r="I234">
            <v>542418</v>
          </cell>
          <cell r="J234">
            <v>0</v>
          </cell>
          <cell r="K234">
            <v>0</v>
          </cell>
          <cell r="L234">
            <v>0</v>
          </cell>
          <cell r="M234">
            <v>0</v>
          </cell>
          <cell r="N234">
            <v>6</v>
          </cell>
          <cell r="O234">
            <v>542418</v>
          </cell>
          <cell r="P234">
            <v>0</v>
          </cell>
        </row>
        <row r="235">
          <cell r="D235" t="str">
            <v>15-25-110</v>
          </cell>
          <cell r="E235" t="str">
            <v>SALIDAS PARA INTERRUPTORES SENCILLOS 120V, 15 A</v>
          </cell>
          <cell r="F235" t="str">
            <v>UN</v>
          </cell>
          <cell r="G235">
            <v>79785</v>
          </cell>
          <cell r="H235">
            <v>5</v>
          </cell>
          <cell r="I235">
            <v>398925</v>
          </cell>
          <cell r="J235">
            <v>0</v>
          </cell>
          <cell r="K235">
            <v>0</v>
          </cell>
          <cell r="L235">
            <v>0</v>
          </cell>
          <cell r="M235">
            <v>0</v>
          </cell>
          <cell r="N235">
            <v>5</v>
          </cell>
          <cell r="O235">
            <v>398925</v>
          </cell>
          <cell r="P235">
            <v>0</v>
          </cell>
        </row>
        <row r="236">
          <cell r="D236" t="str">
            <v>15-25-120</v>
          </cell>
          <cell r="E236" t="str">
            <v>SALIDAS PARA INTERRUPTORES DOBLES 120V, 20 A</v>
          </cell>
          <cell r="F236" t="str">
            <v>UN</v>
          </cell>
          <cell r="G236">
            <v>82928</v>
          </cell>
          <cell r="H236">
            <v>10</v>
          </cell>
          <cell r="I236">
            <v>829280</v>
          </cell>
          <cell r="J236">
            <v>0</v>
          </cell>
          <cell r="K236">
            <v>0</v>
          </cell>
          <cell r="L236">
            <v>0</v>
          </cell>
          <cell r="M236">
            <v>0</v>
          </cell>
          <cell r="N236">
            <v>10</v>
          </cell>
          <cell r="O236">
            <v>829280</v>
          </cell>
          <cell r="P236">
            <v>0</v>
          </cell>
        </row>
        <row r="237">
          <cell r="D237" t="str">
            <v>15-25-130</v>
          </cell>
          <cell r="E237" t="str">
            <v>SALIDAS PARA INTERRUPTORES TRIPLES 120V, 20 A</v>
          </cell>
          <cell r="F237" t="str">
            <v>UN</v>
          </cell>
          <cell r="G237">
            <v>87244</v>
          </cell>
          <cell r="H237">
            <v>2</v>
          </cell>
          <cell r="I237">
            <v>174488</v>
          </cell>
          <cell r="J237">
            <v>0</v>
          </cell>
          <cell r="K237">
            <v>0</v>
          </cell>
          <cell r="L237">
            <v>0</v>
          </cell>
          <cell r="M237">
            <v>0</v>
          </cell>
          <cell r="N237">
            <v>2</v>
          </cell>
          <cell r="O237">
            <v>174488</v>
          </cell>
          <cell r="P237">
            <v>0</v>
          </cell>
        </row>
        <row r="238">
          <cell r="D238">
            <v>0</v>
          </cell>
          <cell r="E238" t="str">
            <v>SALIDAS ELÉCTRICAS PARA TOMACORRIENTES</v>
          </cell>
          <cell r="F238">
            <v>0</v>
          </cell>
          <cell r="G238">
            <v>0</v>
          </cell>
          <cell r="H238">
            <v>0</v>
          </cell>
          <cell r="I238">
            <v>0</v>
          </cell>
          <cell r="J238">
            <v>0</v>
          </cell>
          <cell r="K238">
            <v>0</v>
          </cell>
          <cell r="L238">
            <v>0</v>
          </cell>
          <cell r="M238">
            <v>0</v>
          </cell>
          <cell r="N238">
            <v>0</v>
          </cell>
          <cell r="O238">
            <v>0</v>
          </cell>
          <cell r="P238">
            <v>0</v>
          </cell>
        </row>
        <row r="239">
          <cell r="D239">
            <v>0</v>
          </cell>
          <cell r="E239" t="str">
            <v>CONSTRUCCION DE SALIDAS ELÉCTRICAS PARA TOMACORRIENTES HASTA UNA LONGITUD MAXIMA ENTRE SALIDAS DE 5 MTS.
INCLUYE: TUBERÍA EMT, CAJA, CONECTORES DE EMPALME, ALAMBRES Y/O CABLES, APARATO ELÉCTRICO, MARCACIÓN Y SEÑALIZACIÓN RETIE, CONEXIÓN, PRUEBAS Y PUESTA EN SERVICIO.</v>
          </cell>
          <cell r="F239">
            <v>0</v>
          </cell>
          <cell r="G239">
            <v>0</v>
          </cell>
          <cell r="H239">
            <v>0</v>
          </cell>
          <cell r="I239">
            <v>0</v>
          </cell>
          <cell r="J239">
            <v>0</v>
          </cell>
          <cell r="K239">
            <v>0</v>
          </cell>
          <cell r="L239">
            <v>0</v>
          </cell>
          <cell r="M239">
            <v>0</v>
          </cell>
          <cell r="N239">
            <v>0</v>
          </cell>
          <cell r="O239">
            <v>0</v>
          </cell>
          <cell r="P239">
            <v>0</v>
          </cell>
        </row>
        <row r="240">
          <cell r="D240" t="str">
            <v>15-25-150</v>
          </cell>
          <cell r="E240" t="str">
            <v>SALIDAS PARA TOMACORRIENTE DOBLE CON POLO A TIERRA, NORMAL, 20A, 120 V.</v>
          </cell>
          <cell r="F240" t="str">
            <v>UN</v>
          </cell>
          <cell r="G240">
            <v>86462</v>
          </cell>
          <cell r="H240">
            <v>48</v>
          </cell>
          <cell r="I240">
            <v>4150176</v>
          </cell>
          <cell r="J240">
            <v>0</v>
          </cell>
          <cell r="K240">
            <v>0</v>
          </cell>
          <cell r="L240">
            <v>0</v>
          </cell>
          <cell r="M240">
            <v>0</v>
          </cell>
          <cell r="N240">
            <v>48</v>
          </cell>
          <cell r="O240">
            <v>4150176</v>
          </cell>
          <cell r="P240">
            <v>0</v>
          </cell>
        </row>
        <row r="241">
          <cell r="D241" t="str">
            <v>15-25-160</v>
          </cell>
          <cell r="E241" t="str">
            <v>SALIDA TIPO GFCI</v>
          </cell>
          <cell r="F241" t="str">
            <v>UN</v>
          </cell>
          <cell r="G241">
            <v>100284</v>
          </cell>
          <cell r="H241">
            <v>2</v>
          </cell>
          <cell r="I241">
            <v>200568</v>
          </cell>
          <cell r="J241">
            <v>0</v>
          </cell>
          <cell r="K241">
            <v>0</v>
          </cell>
          <cell r="L241">
            <v>0</v>
          </cell>
          <cell r="M241">
            <v>0</v>
          </cell>
          <cell r="N241">
            <v>2</v>
          </cell>
          <cell r="O241">
            <v>200568</v>
          </cell>
          <cell r="P241">
            <v>0</v>
          </cell>
        </row>
        <row r="242">
          <cell r="D242">
            <v>0</v>
          </cell>
          <cell r="E242">
            <v>0</v>
          </cell>
          <cell r="F242">
            <v>0</v>
          </cell>
          <cell r="G242">
            <v>0</v>
          </cell>
          <cell r="H242">
            <v>0</v>
          </cell>
          <cell r="I242">
            <v>0</v>
          </cell>
          <cell r="J242">
            <v>0</v>
          </cell>
          <cell r="K242">
            <v>0</v>
          </cell>
          <cell r="L242">
            <v>0</v>
          </cell>
          <cell r="M242">
            <v>0</v>
          </cell>
          <cell r="N242">
            <v>0</v>
          </cell>
          <cell r="O242">
            <v>0</v>
          </cell>
          <cell r="P242">
            <v>0</v>
          </cell>
        </row>
        <row r="243">
          <cell r="D243" t="str">
            <v>15-30</v>
          </cell>
          <cell r="E243" t="str">
            <v>LUMINARIAS</v>
          </cell>
          <cell r="F243">
            <v>0</v>
          </cell>
          <cell r="G243">
            <v>0</v>
          </cell>
          <cell r="H243">
            <v>0</v>
          </cell>
          <cell r="I243">
            <v>21971726</v>
          </cell>
          <cell r="J243">
            <v>0</v>
          </cell>
          <cell r="K243">
            <v>0</v>
          </cell>
          <cell r="L243">
            <v>0</v>
          </cell>
          <cell r="M243">
            <v>0</v>
          </cell>
          <cell r="N243">
            <v>0</v>
          </cell>
          <cell r="O243">
            <v>21971726</v>
          </cell>
          <cell r="P243">
            <v>0</v>
          </cell>
        </row>
        <row r="244">
          <cell r="D244">
            <v>0</v>
          </cell>
          <cell r="E244" t="str">
            <v>SUMINISTRO Y MONTAJE DE LUMINARIAS.
INCLUYE: LUMINARIA CON TUBOS FLUORESCENTES O BOMBILLA, CABLE ENCAUCHETADO CALIBRE 3X16AWG, CLAVIJA TIPO 515 LEVITON, MARCACIÓN, SOPORTE, FIJACIÓN, CONEXIÓN, PRUEBAS Y PUESTA EN SERVICIO.</v>
          </cell>
          <cell r="F244">
            <v>0</v>
          </cell>
          <cell r="G244">
            <v>0</v>
          </cell>
          <cell r="H244">
            <v>0</v>
          </cell>
          <cell r="I244">
            <v>0</v>
          </cell>
          <cell r="J244">
            <v>0</v>
          </cell>
          <cell r="K244">
            <v>0</v>
          </cell>
          <cell r="L244">
            <v>0</v>
          </cell>
          <cell r="M244">
            <v>0</v>
          </cell>
          <cell r="N244">
            <v>0</v>
          </cell>
          <cell r="O244">
            <v>0</v>
          </cell>
          <cell r="P244">
            <v>0</v>
          </cell>
        </row>
        <row r="245">
          <cell r="D245" t="str">
            <v>15-30-010</v>
          </cell>
          <cell r="E245" t="str">
            <v>LUMINARIA DE EMERGENCIA TIPO LED 2W.</v>
          </cell>
          <cell r="F245" t="str">
            <v>UN</v>
          </cell>
          <cell r="G245">
            <v>136092</v>
          </cell>
          <cell r="H245">
            <v>9</v>
          </cell>
          <cell r="I245">
            <v>1224828</v>
          </cell>
          <cell r="J245">
            <v>0</v>
          </cell>
          <cell r="K245">
            <v>0</v>
          </cell>
          <cell r="L245">
            <v>0</v>
          </cell>
          <cell r="M245">
            <v>0</v>
          </cell>
          <cell r="N245">
            <v>9</v>
          </cell>
          <cell r="O245">
            <v>1224828</v>
          </cell>
          <cell r="P245">
            <v>0</v>
          </cell>
        </row>
        <row r="246">
          <cell r="D246" t="str">
            <v>15-30-020</v>
          </cell>
          <cell r="E246" t="str">
            <v>AVISO LUMINOSO</v>
          </cell>
          <cell r="F246" t="str">
            <v>UN</v>
          </cell>
          <cell r="G246">
            <v>151695</v>
          </cell>
          <cell r="H246">
            <v>2</v>
          </cell>
          <cell r="I246">
            <v>303390</v>
          </cell>
          <cell r="J246">
            <v>0</v>
          </cell>
          <cell r="K246">
            <v>0</v>
          </cell>
          <cell r="L246">
            <v>0</v>
          </cell>
          <cell r="M246">
            <v>0</v>
          </cell>
          <cell r="N246">
            <v>2</v>
          </cell>
          <cell r="O246">
            <v>303390</v>
          </cell>
          <cell r="P246">
            <v>0</v>
          </cell>
        </row>
        <row r="247">
          <cell r="D247" t="str">
            <v>15-30-030</v>
          </cell>
          <cell r="E247" t="str">
            <v>LUMINARIA FLUORESCENTE 60X60 4X24W DE DESCOLGAR.</v>
          </cell>
          <cell r="F247" t="str">
            <v>UN</v>
          </cell>
          <cell r="G247">
            <v>263398</v>
          </cell>
          <cell r="H247">
            <v>48</v>
          </cell>
          <cell r="I247">
            <v>12643104</v>
          </cell>
          <cell r="J247">
            <v>0</v>
          </cell>
          <cell r="K247">
            <v>0</v>
          </cell>
          <cell r="L247">
            <v>0</v>
          </cell>
          <cell r="M247">
            <v>0</v>
          </cell>
          <cell r="N247">
            <v>48</v>
          </cell>
          <cell r="O247">
            <v>12643104</v>
          </cell>
          <cell r="P247">
            <v>0</v>
          </cell>
        </row>
        <row r="248">
          <cell r="D248" t="str">
            <v>15-30-040</v>
          </cell>
          <cell r="E248" t="str">
            <v>LUMINARIA FLUORESCENTE HERMÉTICA 1X54W DE DESCOLGAR</v>
          </cell>
          <cell r="F248" t="str">
            <v>UN</v>
          </cell>
          <cell r="G248">
            <v>118593</v>
          </cell>
          <cell r="H248">
            <v>2</v>
          </cell>
          <cell r="I248">
            <v>237186</v>
          </cell>
          <cell r="J248">
            <v>0</v>
          </cell>
          <cell r="K248">
            <v>0</v>
          </cell>
          <cell r="L248">
            <v>0</v>
          </cell>
          <cell r="M248">
            <v>0</v>
          </cell>
          <cell r="N248">
            <v>2</v>
          </cell>
          <cell r="O248">
            <v>237186</v>
          </cell>
          <cell r="P248">
            <v>0</v>
          </cell>
        </row>
        <row r="249">
          <cell r="D249" t="str">
            <v>15-30-050</v>
          </cell>
          <cell r="E249" t="str">
            <v>LUMINARIA FLUORESCENTE HERMÉTICA 2X54W DE DESCOLGAR</v>
          </cell>
          <cell r="F249" t="str">
            <v>UN</v>
          </cell>
          <cell r="G249">
            <v>162340</v>
          </cell>
          <cell r="H249">
            <v>5</v>
          </cell>
          <cell r="I249">
            <v>811700</v>
          </cell>
          <cell r="J249">
            <v>0</v>
          </cell>
          <cell r="K249">
            <v>0</v>
          </cell>
          <cell r="L249">
            <v>0</v>
          </cell>
          <cell r="M249">
            <v>0</v>
          </cell>
          <cell r="N249">
            <v>5</v>
          </cell>
          <cell r="O249">
            <v>811700</v>
          </cell>
          <cell r="P249">
            <v>0</v>
          </cell>
        </row>
        <row r="250">
          <cell r="D250" t="str">
            <v>15-30-060</v>
          </cell>
          <cell r="E250" t="str">
            <v>BALA CILINDRO CIRCULAR DE 1X26W DE DESCOLGAR.</v>
          </cell>
          <cell r="F250" t="str">
            <v>UN</v>
          </cell>
          <cell r="G250">
            <v>94167</v>
          </cell>
          <cell r="H250">
            <v>14</v>
          </cell>
          <cell r="I250">
            <v>1318338</v>
          </cell>
          <cell r="J250">
            <v>0</v>
          </cell>
          <cell r="K250">
            <v>0</v>
          </cell>
          <cell r="L250">
            <v>0</v>
          </cell>
          <cell r="M250">
            <v>0</v>
          </cell>
          <cell r="N250">
            <v>14</v>
          </cell>
          <cell r="O250">
            <v>1318338</v>
          </cell>
          <cell r="P250">
            <v>0</v>
          </cell>
        </row>
        <row r="251">
          <cell r="D251" t="str">
            <v>15-30-070</v>
          </cell>
          <cell r="E251" t="str">
            <v>BALA CILINDRO CIRCULAR DE 1X32W DE DESCOLGAR.</v>
          </cell>
          <cell r="F251" t="str">
            <v>UN</v>
          </cell>
          <cell r="G251">
            <v>94969</v>
          </cell>
          <cell r="H251">
            <v>2</v>
          </cell>
          <cell r="I251">
            <v>189938</v>
          </cell>
          <cell r="J251">
            <v>0</v>
          </cell>
          <cell r="K251">
            <v>0</v>
          </cell>
          <cell r="L251">
            <v>0</v>
          </cell>
          <cell r="M251">
            <v>0</v>
          </cell>
          <cell r="N251">
            <v>2</v>
          </cell>
          <cell r="O251">
            <v>189938</v>
          </cell>
          <cell r="P251">
            <v>0</v>
          </cell>
        </row>
        <row r="252">
          <cell r="D252" t="str">
            <v>15-30-080</v>
          </cell>
          <cell r="E252" t="str">
            <v>BALA CILINDRO  CIRCULAR CAPELA DE 2X26W DE DESCOLGAR.</v>
          </cell>
          <cell r="F252" t="str">
            <v>UN</v>
          </cell>
          <cell r="G252">
            <v>103135</v>
          </cell>
          <cell r="H252">
            <v>22</v>
          </cell>
          <cell r="I252">
            <v>2268970</v>
          </cell>
          <cell r="J252">
            <v>0</v>
          </cell>
          <cell r="K252">
            <v>0</v>
          </cell>
          <cell r="L252">
            <v>0</v>
          </cell>
          <cell r="M252">
            <v>0</v>
          </cell>
          <cell r="N252">
            <v>22</v>
          </cell>
          <cell r="O252">
            <v>2268970</v>
          </cell>
          <cell r="P252">
            <v>0</v>
          </cell>
        </row>
        <row r="253">
          <cell r="D253" t="str">
            <v>15-30-090</v>
          </cell>
          <cell r="E253" t="str">
            <v>BAÑADORA DE DESCOLGAR 2X28W.</v>
          </cell>
          <cell r="F253" t="str">
            <v>UN</v>
          </cell>
          <cell r="G253">
            <v>163484</v>
          </cell>
          <cell r="H253">
            <v>6</v>
          </cell>
          <cell r="I253">
            <v>980904</v>
          </cell>
          <cell r="J253">
            <v>0</v>
          </cell>
          <cell r="K253">
            <v>0</v>
          </cell>
          <cell r="L253">
            <v>0</v>
          </cell>
          <cell r="M253">
            <v>0</v>
          </cell>
          <cell r="N253">
            <v>6</v>
          </cell>
          <cell r="O253">
            <v>980904</v>
          </cell>
          <cell r="P253">
            <v>0</v>
          </cell>
        </row>
        <row r="254">
          <cell r="D254" t="str">
            <v>15-30-100</v>
          </cell>
          <cell r="E254" t="str">
            <v>LUMINARIA 70W  AP.INCLUYE BRAZO Y FOTOCELDA.</v>
          </cell>
          <cell r="F254" t="str">
            <v>UN</v>
          </cell>
          <cell r="G254">
            <v>332228</v>
          </cell>
          <cell r="H254">
            <v>6</v>
          </cell>
          <cell r="I254">
            <v>1993368</v>
          </cell>
          <cell r="J254">
            <v>0</v>
          </cell>
          <cell r="K254">
            <v>0</v>
          </cell>
          <cell r="L254">
            <v>0</v>
          </cell>
          <cell r="M254">
            <v>0</v>
          </cell>
          <cell r="N254">
            <v>6</v>
          </cell>
          <cell r="O254">
            <v>1993368</v>
          </cell>
          <cell r="P254">
            <v>0</v>
          </cell>
        </row>
        <row r="255">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D256" t="str">
            <v>15-35</v>
          </cell>
          <cell r="E256" t="str">
            <v>CAJAS</v>
          </cell>
          <cell r="F256">
            <v>0</v>
          </cell>
          <cell r="G256">
            <v>0</v>
          </cell>
          <cell r="H256">
            <v>0</v>
          </cell>
          <cell r="I256">
            <v>2037803</v>
          </cell>
          <cell r="J256">
            <v>0</v>
          </cell>
          <cell r="K256">
            <v>0</v>
          </cell>
          <cell r="L256">
            <v>0</v>
          </cell>
          <cell r="M256">
            <v>0</v>
          </cell>
          <cell r="N256">
            <v>0</v>
          </cell>
          <cell r="O256">
            <v>2037803</v>
          </cell>
          <cell r="P256">
            <v>0</v>
          </cell>
        </row>
        <row r="257">
          <cell r="D257">
            <v>0</v>
          </cell>
          <cell r="E257" t="str">
            <v>SUMINISTRO Y MONTAJE DE:</v>
          </cell>
          <cell r="F257">
            <v>0</v>
          </cell>
          <cell r="G257">
            <v>0</v>
          </cell>
          <cell r="H257">
            <v>0</v>
          </cell>
          <cell r="I257">
            <v>0</v>
          </cell>
          <cell r="J257">
            <v>0</v>
          </cell>
          <cell r="K257">
            <v>0</v>
          </cell>
          <cell r="L257">
            <v>0</v>
          </cell>
          <cell r="M257">
            <v>0</v>
          </cell>
          <cell r="N257">
            <v>0</v>
          </cell>
          <cell r="O257">
            <v>0</v>
          </cell>
          <cell r="P257">
            <v>0</v>
          </cell>
        </row>
        <row r="258">
          <cell r="D258" t="str">
            <v>15-35-010</v>
          </cell>
          <cell r="E258" t="str">
            <v>CAJA DE INSPECCIÓN DE 60X60</v>
          </cell>
          <cell r="F258" t="str">
            <v>UN</v>
          </cell>
          <cell r="G258">
            <v>385883</v>
          </cell>
          <cell r="H258">
            <v>1</v>
          </cell>
          <cell r="I258">
            <v>385883</v>
          </cell>
          <cell r="J258">
            <v>0</v>
          </cell>
          <cell r="K258">
            <v>0</v>
          </cell>
          <cell r="L258">
            <v>0</v>
          </cell>
          <cell r="M258">
            <v>0</v>
          </cell>
          <cell r="N258">
            <v>1</v>
          </cell>
          <cell r="O258">
            <v>385883</v>
          </cell>
          <cell r="P258">
            <v>0</v>
          </cell>
        </row>
        <row r="259">
          <cell r="D259" t="str">
            <v>15-35-020</v>
          </cell>
          <cell r="E259" t="str">
            <v>CAJA DE INSPECCIÓN DE 50X50</v>
          </cell>
          <cell r="F259" t="str">
            <v>UN</v>
          </cell>
          <cell r="G259">
            <v>307313</v>
          </cell>
          <cell r="H259">
            <v>2</v>
          </cell>
          <cell r="I259">
            <v>614626</v>
          </cell>
          <cell r="J259">
            <v>0</v>
          </cell>
          <cell r="K259">
            <v>0</v>
          </cell>
          <cell r="L259">
            <v>0</v>
          </cell>
          <cell r="M259">
            <v>0</v>
          </cell>
          <cell r="N259">
            <v>2</v>
          </cell>
          <cell r="O259">
            <v>614626</v>
          </cell>
          <cell r="P259">
            <v>0</v>
          </cell>
        </row>
        <row r="260">
          <cell r="D260" t="str">
            <v>15-35-030</v>
          </cell>
          <cell r="E260" t="str">
            <v>CAJA DE INSPECCIÓN DE 30X30</v>
          </cell>
          <cell r="F260" t="str">
            <v>UN</v>
          </cell>
          <cell r="G260">
            <v>161420</v>
          </cell>
          <cell r="H260">
            <v>6</v>
          </cell>
          <cell r="I260">
            <v>968520</v>
          </cell>
          <cell r="J260">
            <v>0</v>
          </cell>
          <cell r="K260">
            <v>0</v>
          </cell>
          <cell r="L260">
            <v>0</v>
          </cell>
          <cell r="M260">
            <v>0</v>
          </cell>
          <cell r="N260">
            <v>6</v>
          </cell>
          <cell r="O260">
            <v>968520</v>
          </cell>
          <cell r="P260">
            <v>0</v>
          </cell>
        </row>
        <row r="261">
          <cell r="D261" t="str">
            <v>15-35-040</v>
          </cell>
          <cell r="E261" t="str">
            <v>CAJA DE PASO DE 20X20</v>
          </cell>
          <cell r="F261" t="str">
            <v>UN</v>
          </cell>
          <cell r="G261">
            <v>34387</v>
          </cell>
          <cell r="H261">
            <v>2</v>
          </cell>
          <cell r="I261">
            <v>68774</v>
          </cell>
          <cell r="J261">
            <v>0</v>
          </cell>
          <cell r="K261">
            <v>0</v>
          </cell>
          <cell r="L261">
            <v>0</v>
          </cell>
          <cell r="M261">
            <v>0</v>
          </cell>
          <cell r="N261">
            <v>2</v>
          </cell>
          <cell r="O261">
            <v>68774</v>
          </cell>
          <cell r="P261">
            <v>0</v>
          </cell>
        </row>
        <row r="262">
          <cell r="D262">
            <v>0</v>
          </cell>
          <cell r="E262">
            <v>0</v>
          </cell>
          <cell r="F262">
            <v>0</v>
          </cell>
          <cell r="G262">
            <v>0</v>
          </cell>
          <cell r="H262">
            <v>0</v>
          </cell>
          <cell r="I262">
            <v>0</v>
          </cell>
          <cell r="J262">
            <v>0</v>
          </cell>
          <cell r="K262">
            <v>0</v>
          </cell>
          <cell r="L262">
            <v>0</v>
          </cell>
          <cell r="M262">
            <v>0</v>
          </cell>
          <cell r="N262">
            <v>0</v>
          </cell>
          <cell r="O262">
            <v>0</v>
          </cell>
          <cell r="P262">
            <v>0</v>
          </cell>
        </row>
        <row r="263">
          <cell r="D263" t="str">
            <v>15-40</v>
          </cell>
          <cell r="E263" t="str">
            <v>POSTES</v>
          </cell>
          <cell r="F263">
            <v>0</v>
          </cell>
          <cell r="G263">
            <v>0</v>
          </cell>
          <cell r="H263">
            <v>0</v>
          </cell>
          <cell r="I263">
            <v>4200792</v>
          </cell>
          <cell r="J263">
            <v>0</v>
          </cell>
          <cell r="K263">
            <v>0</v>
          </cell>
          <cell r="L263">
            <v>0</v>
          </cell>
          <cell r="M263">
            <v>0</v>
          </cell>
          <cell r="N263">
            <v>0</v>
          </cell>
          <cell r="O263">
            <v>4200792</v>
          </cell>
          <cell r="P263">
            <v>0</v>
          </cell>
        </row>
        <row r="264">
          <cell r="D264">
            <v>0</v>
          </cell>
          <cell r="E264" t="str">
            <v>SUMINISTRO Y MONTAJE DE:</v>
          </cell>
          <cell r="F264">
            <v>0</v>
          </cell>
          <cell r="G264">
            <v>0</v>
          </cell>
          <cell r="H264">
            <v>0</v>
          </cell>
          <cell r="I264">
            <v>0</v>
          </cell>
          <cell r="J264">
            <v>0</v>
          </cell>
          <cell r="K264">
            <v>0</v>
          </cell>
          <cell r="L264">
            <v>0</v>
          </cell>
          <cell r="M264">
            <v>0</v>
          </cell>
          <cell r="N264">
            <v>0</v>
          </cell>
          <cell r="O264">
            <v>0</v>
          </cell>
          <cell r="P264">
            <v>0</v>
          </cell>
        </row>
        <row r="265">
          <cell r="D265" t="str">
            <v>15-40-010</v>
          </cell>
          <cell r="E265" t="str">
            <v>POSTE METÁLICO DE 6 METROS PARA LUMINARIA DE 70W.</v>
          </cell>
          <cell r="F265" t="str">
            <v>UN</v>
          </cell>
          <cell r="G265">
            <v>700132</v>
          </cell>
          <cell r="H265">
            <v>6</v>
          </cell>
          <cell r="I265">
            <v>4200792</v>
          </cell>
          <cell r="J265">
            <v>0</v>
          </cell>
          <cell r="K265">
            <v>0</v>
          </cell>
          <cell r="L265">
            <v>0</v>
          </cell>
          <cell r="M265">
            <v>0</v>
          </cell>
          <cell r="N265">
            <v>6</v>
          </cell>
          <cell r="O265">
            <v>4200792</v>
          </cell>
          <cell r="P265">
            <v>0</v>
          </cell>
        </row>
        <row r="266">
          <cell r="D266">
            <v>0</v>
          </cell>
          <cell r="E266">
            <v>0</v>
          </cell>
          <cell r="F266">
            <v>0</v>
          </cell>
          <cell r="G266">
            <v>0</v>
          </cell>
          <cell r="H266">
            <v>0</v>
          </cell>
          <cell r="I266">
            <v>0</v>
          </cell>
          <cell r="J266">
            <v>0</v>
          </cell>
          <cell r="K266">
            <v>0</v>
          </cell>
          <cell r="L266">
            <v>0</v>
          </cell>
          <cell r="M266">
            <v>0</v>
          </cell>
          <cell r="N266">
            <v>0</v>
          </cell>
          <cell r="O266">
            <v>0</v>
          </cell>
          <cell r="P266">
            <v>0</v>
          </cell>
        </row>
        <row r="267">
          <cell r="D267" t="str">
            <v>15-45</v>
          </cell>
          <cell r="E267" t="str">
            <v>COMUNICACIONES (SISTEMAS)</v>
          </cell>
          <cell r="F267">
            <v>0</v>
          </cell>
          <cell r="G267">
            <v>0</v>
          </cell>
          <cell r="H267">
            <v>0</v>
          </cell>
          <cell r="I267">
            <v>2113490</v>
          </cell>
          <cell r="J267">
            <v>0</v>
          </cell>
          <cell r="K267">
            <v>0</v>
          </cell>
          <cell r="L267">
            <v>0</v>
          </cell>
          <cell r="M267">
            <v>0</v>
          </cell>
          <cell r="N267">
            <v>0</v>
          </cell>
          <cell r="O267">
            <v>2113490</v>
          </cell>
          <cell r="P267">
            <v>0</v>
          </cell>
        </row>
        <row r="268">
          <cell r="D268">
            <v>0</v>
          </cell>
          <cell r="E268" t="str">
            <v>SUMINISTRO Y MONTAJE DE:</v>
          </cell>
          <cell r="F268">
            <v>0</v>
          </cell>
          <cell r="G268">
            <v>0</v>
          </cell>
          <cell r="H268">
            <v>0</v>
          </cell>
          <cell r="I268">
            <v>0</v>
          </cell>
          <cell r="J268">
            <v>0</v>
          </cell>
          <cell r="K268">
            <v>0</v>
          </cell>
          <cell r="L268">
            <v>0</v>
          </cell>
          <cell r="M268">
            <v>0</v>
          </cell>
          <cell r="N268">
            <v>0</v>
          </cell>
          <cell r="O268">
            <v>0</v>
          </cell>
          <cell r="P268">
            <v>0</v>
          </cell>
        </row>
        <row r="269">
          <cell r="D269" t="str">
            <v>15-45-010</v>
          </cell>
          <cell r="E269" t="str">
            <v xml:space="preserve">PATCH CORD CAT6  1,5M AZUL </v>
          </cell>
          <cell r="F269" t="str">
            <v>UN</v>
          </cell>
          <cell r="G269">
            <v>23332</v>
          </cell>
          <cell r="H269">
            <v>1</v>
          </cell>
          <cell r="I269">
            <v>23332</v>
          </cell>
          <cell r="J269">
            <v>0</v>
          </cell>
          <cell r="K269">
            <v>0</v>
          </cell>
          <cell r="L269">
            <v>0</v>
          </cell>
          <cell r="M269">
            <v>0</v>
          </cell>
          <cell r="N269">
            <v>1</v>
          </cell>
          <cell r="O269">
            <v>23332</v>
          </cell>
          <cell r="P269">
            <v>0</v>
          </cell>
        </row>
        <row r="270">
          <cell r="D270" t="str">
            <v>15-45-020</v>
          </cell>
          <cell r="E270" t="str">
            <v>TOMA DOBLE DE DATOS.INCLUYE: FACE PLATE DOBLE, 2 JACK SENCILLO CAT 6, MARCACIÓN, PRUEBAS, CONEXIÓN Y PUESTA EN SERVICIO.</v>
          </cell>
          <cell r="F270" t="str">
            <v>UN</v>
          </cell>
          <cell r="G270">
            <v>74258</v>
          </cell>
          <cell r="H270">
            <v>1</v>
          </cell>
          <cell r="I270">
            <v>74258</v>
          </cell>
          <cell r="J270">
            <v>0</v>
          </cell>
          <cell r="K270">
            <v>0</v>
          </cell>
          <cell r="L270">
            <v>0</v>
          </cell>
          <cell r="M270">
            <v>0</v>
          </cell>
          <cell r="N270">
            <v>1</v>
          </cell>
          <cell r="O270">
            <v>74258</v>
          </cell>
          <cell r="P270">
            <v>0</v>
          </cell>
        </row>
        <row r="271">
          <cell r="D271" t="str">
            <v>15-45-030</v>
          </cell>
          <cell r="E271" t="str">
            <v>ACCESS POINT INDOOR 802.11N POWER OVER ETHERNET (POE) STANDARD</v>
          </cell>
          <cell r="F271" t="str">
            <v>UN</v>
          </cell>
          <cell r="G271">
            <v>739689</v>
          </cell>
          <cell r="H271">
            <v>1</v>
          </cell>
          <cell r="I271">
            <v>739689</v>
          </cell>
          <cell r="J271">
            <v>0</v>
          </cell>
          <cell r="K271">
            <v>0</v>
          </cell>
          <cell r="L271">
            <v>0</v>
          </cell>
          <cell r="M271">
            <v>0</v>
          </cell>
          <cell r="N271">
            <v>1</v>
          </cell>
          <cell r="O271">
            <v>739689</v>
          </cell>
          <cell r="P271">
            <v>0</v>
          </cell>
        </row>
        <row r="272">
          <cell r="D272" t="str">
            <v>15-45-040</v>
          </cell>
          <cell r="E272" t="str">
            <v>CABLE 4 PARES UTP CAT. 6</v>
          </cell>
          <cell r="F272" t="str">
            <v>ML</v>
          </cell>
          <cell r="G272">
            <v>2561</v>
          </cell>
          <cell r="H272">
            <v>75</v>
          </cell>
          <cell r="I272">
            <v>192075</v>
          </cell>
          <cell r="J272">
            <v>0</v>
          </cell>
          <cell r="K272">
            <v>0</v>
          </cell>
          <cell r="L272">
            <v>0</v>
          </cell>
          <cell r="M272">
            <v>0</v>
          </cell>
          <cell r="N272">
            <v>75</v>
          </cell>
          <cell r="O272">
            <v>192075</v>
          </cell>
          <cell r="P272">
            <v>0</v>
          </cell>
        </row>
        <row r="273">
          <cell r="D273" t="str">
            <v>15-45-050</v>
          </cell>
          <cell r="E273" t="str">
            <v>MINIRACK 30X55X40 COLOR NEGRO CON REJILLAS.</v>
          </cell>
          <cell r="F273" t="str">
            <v>UN</v>
          </cell>
          <cell r="G273">
            <v>285108</v>
          </cell>
          <cell r="H273">
            <v>1</v>
          </cell>
          <cell r="I273">
            <v>285108</v>
          </cell>
          <cell r="J273">
            <v>0</v>
          </cell>
          <cell r="K273">
            <v>0</v>
          </cell>
          <cell r="L273">
            <v>0</v>
          </cell>
          <cell r="M273">
            <v>0</v>
          </cell>
          <cell r="N273">
            <v>1</v>
          </cell>
          <cell r="O273">
            <v>285108</v>
          </cell>
          <cell r="P273">
            <v>0</v>
          </cell>
        </row>
        <row r="274">
          <cell r="D274" t="str">
            <v>15-45-060</v>
          </cell>
          <cell r="E274" t="str">
            <v>INSTALACIÓN DE CAJAS DE PASO 12X12 INCLUYE: CAJAS DE PASO, SOPORTE, FIJACIÓN, NIVELACIÓN, MARCACIÓN RETIE.</v>
          </cell>
          <cell r="F274" t="str">
            <v>UN</v>
          </cell>
          <cell r="G274">
            <v>13103</v>
          </cell>
          <cell r="H274">
            <v>1</v>
          </cell>
          <cell r="I274">
            <v>13103</v>
          </cell>
          <cell r="J274">
            <v>0</v>
          </cell>
          <cell r="K274">
            <v>0</v>
          </cell>
          <cell r="L274">
            <v>0</v>
          </cell>
          <cell r="M274">
            <v>0</v>
          </cell>
          <cell r="N274">
            <v>1</v>
          </cell>
          <cell r="O274">
            <v>13103</v>
          </cell>
          <cell r="P274">
            <v>0</v>
          </cell>
        </row>
        <row r="275">
          <cell r="D275" t="str">
            <v>15-45-070</v>
          </cell>
          <cell r="E275" t="str">
            <v>TUBERÍA METÁLICA TIPO EMT DE 3/4"</v>
          </cell>
          <cell r="F275" t="str">
            <v>ML</v>
          </cell>
          <cell r="G275">
            <v>10479</v>
          </cell>
          <cell r="H275">
            <v>75</v>
          </cell>
          <cell r="I275">
            <v>785925</v>
          </cell>
          <cell r="J275">
            <v>0</v>
          </cell>
          <cell r="K275">
            <v>0</v>
          </cell>
          <cell r="L275">
            <v>0</v>
          </cell>
          <cell r="M275">
            <v>0</v>
          </cell>
          <cell r="N275">
            <v>75</v>
          </cell>
          <cell r="O275">
            <v>785925</v>
          </cell>
          <cell r="P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row>
        <row r="277">
          <cell r="D277" t="str">
            <v>15-50</v>
          </cell>
          <cell r="E277" t="str">
            <v>TELÉFONOS</v>
          </cell>
          <cell r="F277">
            <v>0</v>
          </cell>
          <cell r="G277">
            <v>0</v>
          </cell>
          <cell r="H277">
            <v>0</v>
          </cell>
          <cell r="I277">
            <v>77306</v>
          </cell>
          <cell r="J277">
            <v>0</v>
          </cell>
          <cell r="K277">
            <v>0</v>
          </cell>
          <cell r="L277">
            <v>0</v>
          </cell>
          <cell r="M277">
            <v>0</v>
          </cell>
          <cell r="N277">
            <v>0</v>
          </cell>
          <cell r="O277">
            <v>77306</v>
          </cell>
          <cell r="P277">
            <v>0</v>
          </cell>
        </row>
        <row r="278">
          <cell r="D278">
            <v>0</v>
          </cell>
          <cell r="E278" t="str">
            <v>SUMINISTRO Y MONTAJE DE:</v>
          </cell>
          <cell r="F278">
            <v>0</v>
          </cell>
          <cell r="G278">
            <v>0</v>
          </cell>
          <cell r="H278">
            <v>0</v>
          </cell>
          <cell r="I278">
            <v>0</v>
          </cell>
          <cell r="J278">
            <v>0</v>
          </cell>
          <cell r="K278">
            <v>0</v>
          </cell>
          <cell r="L278">
            <v>0</v>
          </cell>
          <cell r="M278">
            <v>0</v>
          </cell>
          <cell r="N278">
            <v>0</v>
          </cell>
          <cell r="O278">
            <v>0</v>
          </cell>
          <cell r="P278">
            <v>0</v>
          </cell>
        </row>
        <row r="279">
          <cell r="D279">
            <v>0</v>
          </cell>
          <cell r="E279" t="str">
            <v>REDES INTERNAS DE TELÉFONOS</v>
          </cell>
          <cell r="F279">
            <v>0</v>
          </cell>
          <cell r="G279">
            <v>0</v>
          </cell>
          <cell r="H279">
            <v>0</v>
          </cell>
          <cell r="I279">
            <v>0</v>
          </cell>
          <cell r="J279">
            <v>0</v>
          </cell>
          <cell r="K279">
            <v>0</v>
          </cell>
          <cell r="L279">
            <v>0</v>
          </cell>
          <cell r="M279">
            <v>0</v>
          </cell>
          <cell r="N279">
            <v>0</v>
          </cell>
          <cell r="O279">
            <v>0</v>
          </cell>
          <cell r="P279">
            <v>0</v>
          </cell>
        </row>
        <row r="280">
          <cell r="D280" t="str">
            <v>15-50-010</v>
          </cell>
          <cell r="E280" t="str">
            <v xml:space="preserve">SALIDAS TELÉFONOS </v>
          </cell>
          <cell r="F280" t="str">
            <v>UN</v>
          </cell>
          <cell r="G280">
            <v>68696</v>
          </cell>
          <cell r="H280">
            <v>1</v>
          </cell>
          <cell r="I280">
            <v>68696</v>
          </cell>
          <cell r="J280">
            <v>0</v>
          </cell>
          <cell r="K280">
            <v>0</v>
          </cell>
          <cell r="L280">
            <v>0</v>
          </cell>
          <cell r="M280">
            <v>0</v>
          </cell>
          <cell r="N280">
            <v>1</v>
          </cell>
          <cell r="O280">
            <v>68696</v>
          </cell>
          <cell r="P280">
            <v>0</v>
          </cell>
        </row>
        <row r="281">
          <cell r="D281" t="str">
            <v>15-50-020</v>
          </cell>
          <cell r="E281" t="str">
            <v>CABLE MULTIPAR DE 2 PARES, USO INTERIOR</v>
          </cell>
          <cell r="F281" t="str">
            <v>ML</v>
          </cell>
          <cell r="G281">
            <v>1722</v>
          </cell>
          <cell r="H281">
            <v>5</v>
          </cell>
          <cell r="I281">
            <v>8610</v>
          </cell>
          <cell r="J281">
            <v>0</v>
          </cell>
          <cell r="K281">
            <v>0</v>
          </cell>
          <cell r="L281">
            <v>0</v>
          </cell>
          <cell r="M281">
            <v>0</v>
          </cell>
          <cell r="N281">
            <v>5</v>
          </cell>
          <cell r="O281">
            <v>8610</v>
          </cell>
          <cell r="P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row>
        <row r="283">
          <cell r="D283" t="str">
            <v>15-55</v>
          </cell>
          <cell r="E283" t="str">
            <v>MALLA DE PUESTA A TIERRA</v>
          </cell>
          <cell r="F283">
            <v>0</v>
          </cell>
          <cell r="G283">
            <v>0</v>
          </cell>
          <cell r="H283">
            <v>0</v>
          </cell>
          <cell r="I283">
            <v>1609517</v>
          </cell>
          <cell r="J283">
            <v>0</v>
          </cell>
          <cell r="K283">
            <v>0</v>
          </cell>
          <cell r="L283">
            <v>0</v>
          </cell>
          <cell r="M283">
            <v>0</v>
          </cell>
          <cell r="N283">
            <v>0</v>
          </cell>
          <cell r="O283">
            <v>1609517</v>
          </cell>
          <cell r="P283">
            <v>0</v>
          </cell>
        </row>
        <row r="284">
          <cell r="D284">
            <v>0</v>
          </cell>
          <cell r="E284" t="str">
            <v>SUMINISTRO Y MONTAJE DE:</v>
          </cell>
          <cell r="F284">
            <v>0</v>
          </cell>
          <cell r="G284">
            <v>0</v>
          </cell>
          <cell r="H284">
            <v>0</v>
          </cell>
          <cell r="I284">
            <v>0</v>
          </cell>
          <cell r="J284">
            <v>0</v>
          </cell>
          <cell r="K284">
            <v>0</v>
          </cell>
          <cell r="L284">
            <v>0</v>
          </cell>
          <cell r="M284">
            <v>0</v>
          </cell>
          <cell r="N284">
            <v>0</v>
          </cell>
          <cell r="O284">
            <v>0</v>
          </cell>
          <cell r="P284">
            <v>0</v>
          </cell>
        </row>
        <row r="285">
          <cell r="D285" t="str">
            <v>15-55-010</v>
          </cell>
          <cell r="E285" t="str">
            <v>CABLE DE COBRE DESNUDO 1/0 THHN AWG</v>
          </cell>
          <cell r="F285" t="str">
            <v>ML</v>
          </cell>
          <cell r="G285">
            <v>17992</v>
          </cell>
          <cell r="H285">
            <v>32</v>
          </cell>
          <cell r="I285">
            <v>575744</v>
          </cell>
          <cell r="J285">
            <v>0</v>
          </cell>
          <cell r="K285">
            <v>0</v>
          </cell>
          <cell r="L285">
            <v>0</v>
          </cell>
          <cell r="M285">
            <v>0</v>
          </cell>
          <cell r="N285">
            <v>32</v>
          </cell>
          <cell r="O285">
            <v>575744</v>
          </cell>
          <cell r="P285">
            <v>0</v>
          </cell>
        </row>
        <row r="286">
          <cell r="D286" t="str">
            <v>15-55-020</v>
          </cell>
          <cell r="E286" t="str">
            <v>SOLDADURA EXOTERMICA DE 115GR</v>
          </cell>
          <cell r="F286" t="str">
            <v>UN</v>
          </cell>
          <cell r="G286">
            <v>33721</v>
          </cell>
          <cell r="H286">
            <v>11</v>
          </cell>
          <cell r="I286">
            <v>370931</v>
          </cell>
          <cell r="J286">
            <v>0</v>
          </cell>
          <cell r="K286">
            <v>0</v>
          </cell>
          <cell r="L286">
            <v>0</v>
          </cell>
          <cell r="M286">
            <v>0</v>
          </cell>
          <cell r="N286">
            <v>11</v>
          </cell>
          <cell r="O286">
            <v>370931</v>
          </cell>
          <cell r="P286">
            <v>0</v>
          </cell>
        </row>
        <row r="287">
          <cell r="D287" t="str">
            <v>15-55-030</v>
          </cell>
          <cell r="E287" t="str">
            <v>VARILLA COOPERWELD 2400MM</v>
          </cell>
          <cell r="F287" t="str">
            <v>UN</v>
          </cell>
          <cell r="G287">
            <v>49517</v>
          </cell>
          <cell r="H287">
            <v>6</v>
          </cell>
          <cell r="I287">
            <v>297102</v>
          </cell>
          <cell r="J287">
            <v>0</v>
          </cell>
          <cell r="K287">
            <v>0</v>
          </cell>
          <cell r="L287">
            <v>0</v>
          </cell>
          <cell r="M287">
            <v>0</v>
          </cell>
          <cell r="N287">
            <v>6</v>
          </cell>
          <cell r="O287">
            <v>297102</v>
          </cell>
          <cell r="P287">
            <v>0</v>
          </cell>
        </row>
        <row r="288">
          <cell r="D288" t="str">
            <v>15-55-040</v>
          </cell>
          <cell r="E288" t="str">
            <v>EXCAVACIÓN EN PISO BLANDO PROFUNDIDAD DE 50CM</v>
          </cell>
          <cell r="F288" t="str">
            <v>ML</v>
          </cell>
          <cell r="G288">
            <v>6385</v>
          </cell>
          <cell r="H288">
            <v>32</v>
          </cell>
          <cell r="I288">
            <v>204320</v>
          </cell>
          <cell r="J288">
            <v>0</v>
          </cell>
          <cell r="K288">
            <v>0</v>
          </cell>
          <cell r="L288">
            <v>0</v>
          </cell>
          <cell r="M288">
            <v>0</v>
          </cell>
          <cell r="N288">
            <v>32</v>
          </cell>
          <cell r="O288">
            <v>204320</v>
          </cell>
          <cell r="P288">
            <v>0</v>
          </cell>
        </row>
        <row r="289">
          <cell r="D289" t="str">
            <v>15-55-050</v>
          </cell>
          <cell r="E289" t="str">
            <v>CAJA DE INSPECCIÓN DE 30X30</v>
          </cell>
          <cell r="F289" t="str">
            <v>UN</v>
          </cell>
          <cell r="G289">
            <v>161420</v>
          </cell>
          <cell r="H289">
            <v>1</v>
          </cell>
          <cell r="I289">
            <v>161420</v>
          </cell>
          <cell r="J289">
            <v>0</v>
          </cell>
          <cell r="K289">
            <v>0</v>
          </cell>
          <cell r="L289">
            <v>0</v>
          </cell>
          <cell r="M289">
            <v>0</v>
          </cell>
          <cell r="N289">
            <v>1</v>
          </cell>
          <cell r="O289">
            <v>161420</v>
          </cell>
          <cell r="P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D292" t="str">
            <v>15-60</v>
          </cell>
          <cell r="E292" t="str">
            <v>SISTEMA DE APANTALLAMIENTO</v>
          </cell>
          <cell r="F292">
            <v>0</v>
          </cell>
          <cell r="G292">
            <v>0</v>
          </cell>
          <cell r="H292">
            <v>0</v>
          </cell>
          <cell r="I292">
            <v>5209309</v>
          </cell>
          <cell r="J292">
            <v>0</v>
          </cell>
          <cell r="K292">
            <v>0</v>
          </cell>
          <cell r="L292">
            <v>0</v>
          </cell>
          <cell r="M292">
            <v>0</v>
          </cell>
          <cell r="N292">
            <v>0</v>
          </cell>
          <cell r="O292">
            <v>5209309</v>
          </cell>
          <cell r="P292">
            <v>0</v>
          </cell>
        </row>
        <row r="293">
          <cell r="D293">
            <v>0</v>
          </cell>
          <cell r="E293" t="str">
            <v>SUMINISTRO Y MONTAJE DE:</v>
          </cell>
          <cell r="F293">
            <v>0</v>
          </cell>
          <cell r="G293">
            <v>0</v>
          </cell>
          <cell r="H293">
            <v>0</v>
          </cell>
          <cell r="I293">
            <v>0</v>
          </cell>
          <cell r="J293">
            <v>0</v>
          </cell>
          <cell r="K293">
            <v>0</v>
          </cell>
          <cell r="L293">
            <v>0</v>
          </cell>
          <cell r="M293">
            <v>0</v>
          </cell>
          <cell r="N293">
            <v>0</v>
          </cell>
          <cell r="O293">
            <v>0</v>
          </cell>
          <cell r="P293">
            <v>0</v>
          </cell>
        </row>
        <row r="294">
          <cell r="D294" t="str">
            <v>15-60-010</v>
          </cell>
          <cell r="E294" t="str">
            <v>CABLE EN ALUMINIO DESNUDO 1/0 AWG</v>
          </cell>
          <cell r="F294" t="str">
            <v>ML</v>
          </cell>
          <cell r="G294">
            <v>7035</v>
          </cell>
          <cell r="H294">
            <v>165</v>
          </cell>
          <cell r="I294">
            <v>1160775</v>
          </cell>
          <cell r="J294">
            <v>0</v>
          </cell>
          <cell r="K294">
            <v>0</v>
          </cell>
          <cell r="L294">
            <v>0</v>
          </cell>
          <cell r="M294">
            <v>0</v>
          </cell>
          <cell r="N294">
            <v>165</v>
          </cell>
          <cell r="O294">
            <v>1160775</v>
          </cell>
          <cell r="P294">
            <v>0</v>
          </cell>
        </row>
        <row r="295">
          <cell r="D295" t="str">
            <v>15-60-020</v>
          </cell>
          <cell r="E295" t="str">
            <v xml:space="preserve">PUNTA FRANKLIN </v>
          </cell>
          <cell r="F295" t="str">
            <v>UN</v>
          </cell>
          <cell r="G295">
            <v>114516</v>
          </cell>
          <cell r="H295">
            <v>16</v>
          </cell>
          <cell r="I295">
            <v>1832256</v>
          </cell>
          <cell r="J295">
            <v>0</v>
          </cell>
          <cell r="K295">
            <v>0</v>
          </cell>
          <cell r="L295">
            <v>0</v>
          </cell>
          <cell r="M295">
            <v>0</v>
          </cell>
          <cell r="N295">
            <v>16</v>
          </cell>
          <cell r="O295">
            <v>1832256</v>
          </cell>
          <cell r="P295">
            <v>0</v>
          </cell>
        </row>
        <row r="296">
          <cell r="D296" t="str">
            <v>15-60-030</v>
          </cell>
          <cell r="E296" t="str">
            <v>CAJA PLASTICA 30X30X15</v>
          </cell>
          <cell r="F296" t="str">
            <v>UN</v>
          </cell>
          <cell r="G296">
            <v>49703</v>
          </cell>
          <cell r="H296">
            <v>4</v>
          </cell>
          <cell r="I296">
            <v>198812</v>
          </cell>
          <cell r="J296">
            <v>0</v>
          </cell>
          <cell r="K296">
            <v>0</v>
          </cell>
          <cell r="L296">
            <v>0</v>
          </cell>
          <cell r="M296">
            <v>0</v>
          </cell>
          <cell r="N296">
            <v>4</v>
          </cell>
          <cell r="O296">
            <v>198812</v>
          </cell>
          <cell r="P296">
            <v>0</v>
          </cell>
        </row>
        <row r="297">
          <cell r="D297" t="str">
            <v>15-60-040</v>
          </cell>
          <cell r="E297" t="str">
            <v>CONECTOR BIMETALICO</v>
          </cell>
          <cell r="F297" t="str">
            <v>UN</v>
          </cell>
          <cell r="G297">
            <v>5853</v>
          </cell>
          <cell r="H297">
            <v>16</v>
          </cell>
          <cell r="I297">
            <v>93648</v>
          </cell>
          <cell r="J297">
            <v>0</v>
          </cell>
          <cell r="K297">
            <v>0</v>
          </cell>
          <cell r="L297">
            <v>0</v>
          </cell>
          <cell r="M297">
            <v>0</v>
          </cell>
          <cell r="N297">
            <v>16</v>
          </cell>
          <cell r="O297">
            <v>93648</v>
          </cell>
          <cell r="P297">
            <v>0</v>
          </cell>
        </row>
        <row r="298">
          <cell r="D298" t="str">
            <v>15-60-050</v>
          </cell>
          <cell r="E298" t="str">
            <v>TUBERÍA METÁLICA TIPO IMC DE 3/4"</v>
          </cell>
          <cell r="F298" t="str">
            <v>ML</v>
          </cell>
          <cell r="G298">
            <v>22307</v>
          </cell>
          <cell r="H298">
            <v>66</v>
          </cell>
          <cell r="I298">
            <v>1472262</v>
          </cell>
          <cell r="J298">
            <v>0</v>
          </cell>
          <cell r="K298">
            <v>0</v>
          </cell>
          <cell r="L298">
            <v>0</v>
          </cell>
          <cell r="M298">
            <v>0</v>
          </cell>
          <cell r="N298">
            <v>66</v>
          </cell>
          <cell r="O298">
            <v>1472262</v>
          </cell>
          <cell r="P298">
            <v>0</v>
          </cell>
        </row>
        <row r="299">
          <cell r="D299" t="str">
            <v>15-60-060</v>
          </cell>
          <cell r="E299" t="str">
            <v xml:space="preserve">UNIÓN GALVANIZADA ¾” </v>
          </cell>
          <cell r="F299" t="str">
            <v>UN</v>
          </cell>
          <cell r="G299">
            <v>4516</v>
          </cell>
          <cell r="H299">
            <v>16</v>
          </cell>
          <cell r="I299">
            <v>72256</v>
          </cell>
          <cell r="J299">
            <v>0</v>
          </cell>
          <cell r="K299">
            <v>0</v>
          </cell>
          <cell r="L299">
            <v>0</v>
          </cell>
          <cell r="M299">
            <v>0</v>
          </cell>
          <cell r="N299">
            <v>16</v>
          </cell>
          <cell r="O299">
            <v>72256</v>
          </cell>
          <cell r="P299">
            <v>0</v>
          </cell>
        </row>
        <row r="300">
          <cell r="D300" t="str">
            <v>15-60-070</v>
          </cell>
          <cell r="E300" t="str">
            <v>SOLDADURA EXOTERMICA DE 115GR</v>
          </cell>
          <cell r="F300" t="str">
            <v>UN</v>
          </cell>
          <cell r="G300">
            <v>33721</v>
          </cell>
          <cell r="H300">
            <v>4</v>
          </cell>
          <cell r="I300">
            <v>134884</v>
          </cell>
          <cell r="J300">
            <v>0</v>
          </cell>
          <cell r="K300">
            <v>0</v>
          </cell>
          <cell r="L300">
            <v>0</v>
          </cell>
          <cell r="M300">
            <v>0</v>
          </cell>
          <cell r="N300">
            <v>4</v>
          </cell>
          <cell r="O300">
            <v>134884</v>
          </cell>
          <cell r="P300">
            <v>0</v>
          </cell>
        </row>
        <row r="301">
          <cell r="D301" t="str">
            <v>15-60-080</v>
          </cell>
          <cell r="E301" t="str">
            <v>CABLE EN ALUMINIO CUBIERTO 1/0 AWG</v>
          </cell>
          <cell r="F301" t="str">
            <v>ML</v>
          </cell>
          <cell r="G301">
            <v>7879</v>
          </cell>
          <cell r="H301">
            <v>16</v>
          </cell>
          <cell r="I301">
            <v>126064</v>
          </cell>
          <cell r="J301">
            <v>0</v>
          </cell>
          <cell r="K301">
            <v>0</v>
          </cell>
          <cell r="L301">
            <v>0</v>
          </cell>
          <cell r="M301">
            <v>0</v>
          </cell>
          <cell r="N301">
            <v>16</v>
          </cell>
          <cell r="O301">
            <v>126064</v>
          </cell>
          <cell r="P301">
            <v>0</v>
          </cell>
        </row>
        <row r="302">
          <cell r="D302" t="str">
            <v>15-60-090</v>
          </cell>
          <cell r="E302" t="str">
            <v>KIT DE SEÑALIZACIÓN DE RIESGO ELECTRICO. INCLUYE: 2 AVISOS EN ACRILICO.</v>
          </cell>
          <cell r="F302" t="str">
            <v>UN</v>
          </cell>
          <cell r="G302">
            <v>118352</v>
          </cell>
          <cell r="H302">
            <v>1</v>
          </cell>
          <cell r="I302">
            <v>118352</v>
          </cell>
          <cell r="J302">
            <v>0</v>
          </cell>
          <cell r="K302">
            <v>0</v>
          </cell>
          <cell r="L302">
            <v>0</v>
          </cell>
          <cell r="M302">
            <v>0</v>
          </cell>
          <cell r="N302">
            <v>1</v>
          </cell>
          <cell r="O302">
            <v>118352</v>
          </cell>
          <cell r="P302">
            <v>0</v>
          </cell>
        </row>
        <row r="303">
          <cell r="D303">
            <v>0</v>
          </cell>
          <cell r="E303">
            <v>0</v>
          </cell>
          <cell r="F303">
            <v>0</v>
          </cell>
          <cell r="G303">
            <v>0</v>
          </cell>
          <cell r="H303">
            <v>0</v>
          </cell>
          <cell r="I303">
            <v>0</v>
          </cell>
          <cell r="J303">
            <v>0</v>
          </cell>
          <cell r="K303">
            <v>0</v>
          </cell>
          <cell r="L303">
            <v>0</v>
          </cell>
          <cell r="M303">
            <v>0</v>
          </cell>
          <cell r="N303">
            <v>0</v>
          </cell>
          <cell r="O303">
            <v>0</v>
          </cell>
          <cell r="P303">
            <v>0</v>
          </cell>
        </row>
        <row r="304">
          <cell r="D304" t="str">
            <v>15-65</v>
          </cell>
          <cell r="E304" t="str">
            <v>TRAMITES</v>
          </cell>
          <cell r="F304">
            <v>0</v>
          </cell>
          <cell r="G304">
            <v>0</v>
          </cell>
          <cell r="H304">
            <v>0</v>
          </cell>
          <cell r="I304">
            <v>5565340.0800000001</v>
          </cell>
          <cell r="J304">
            <v>0</v>
          </cell>
          <cell r="K304">
            <v>0</v>
          </cell>
          <cell r="L304">
            <v>0</v>
          </cell>
          <cell r="M304">
            <v>0</v>
          </cell>
          <cell r="N304">
            <v>0</v>
          </cell>
          <cell r="O304">
            <v>5565340.0800000001</v>
          </cell>
          <cell r="P304">
            <v>0</v>
          </cell>
        </row>
        <row r="305">
          <cell r="D305" t="str">
            <v>15-65-010</v>
          </cell>
          <cell r="E305" t="str">
            <v>PAGOS POR INSPECTORÍA RETIE ANTE UN ORGANISMO DE INSPECCIÓN DEBIDAMENTE ACREDITADO</v>
          </cell>
          <cell r="F305" t="str">
            <v>SG</v>
          </cell>
          <cell r="G305">
            <v>1514492.04</v>
          </cell>
          <cell r="H305">
            <v>1</v>
          </cell>
          <cell r="I305">
            <v>1514492.04</v>
          </cell>
          <cell r="J305">
            <v>0</v>
          </cell>
          <cell r="K305">
            <v>0</v>
          </cell>
          <cell r="L305">
            <v>0</v>
          </cell>
          <cell r="M305">
            <v>0</v>
          </cell>
          <cell r="N305">
            <v>1</v>
          </cell>
          <cell r="O305">
            <v>1514492.04</v>
          </cell>
          <cell r="P305">
            <v>0</v>
          </cell>
        </row>
        <row r="306">
          <cell r="D306" t="str">
            <v>15-65-020</v>
          </cell>
          <cell r="E306" t="str">
            <v>PAGOS POR INSPECTORÍA RETILAP ANTE UN ORGANISMO DE INSPECCIÓN DEBIDAMENTE ACREDITADO</v>
          </cell>
          <cell r="F306" t="str">
            <v>SG</v>
          </cell>
          <cell r="G306">
            <v>1850888.04</v>
          </cell>
          <cell r="H306">
            <v>1</v>
          </cell>
          <cell r="I306">
            <v>1850888.04</v>
          </cell>
          <cell r="J306">
            <v>0</v>
          </cell>
          <cell r="K306">
            <v>0</v>
          </cell>
          <cell r="L306">
            <v>0</v>
          </cell>
          <cell r="M306">
            <v>0</v>
          </cell>
          <cell r="N306">
            <v>1</v>
          </cell>
          <cell r="O306">
            <v>1850888.04</v>
          </cell>
          <cell r="P306">
            <v>0</v>
          </cell>
        </row>
        <row r="307">
          <cell r="D307" t="str">
            <v>15-65-030</v>
          </cell>
          <cell r="E307" t="str">
            <v>TRAMITES ANTE EL OPERADOR DE RED PARA LA LEGALIZACION DEL SERVICIO DE ENERGIA.</v>
          </cell>
          <cell r="F307" t="str">
            <v>SG</v>
          </cell>
          <cell r="G307">
            <v>1519020</v>
          </cell>
          <cell r="H307">
            <v>1</v>
          </cell>
          <cell r="I307">
            <v>1519020</v>
          </cell>
          <cell r="J307">
            <v>0</v>
          </cell>
          <cell r="K307">
            <v>0</v>
          </cell>
          <cell r="L307">
            <v>0</v>
          </cell>
          <cell r="M307">
            <v>0</v>
          </cell>
          <cell r="N307">
            <v>1</v>
          </cell>
          <cell r="O307">
            <v>1519020</v>
          </cell>
          <cell r="P307">
            <v>0</v>
          </cell>
        </row>
        <row r="308">
          <cell r="D308" t="str">
            <v>15-65-040</v>
          </cell>
          <cell r="E308" t="str">
            <v>TRAMITES ANTE EL OPERADOR DE TELECOMUNICACIONES.</v>
          </cell>
          <cell r="F308" t="str">
            <v>SG</v>
          </cell>
          <cell r="G308">
            <v>680940</v>
          </cell>
          <cell r="H308">
            <v>1</v>
          </cell>
          <cell r="I308">
            <v>680940</v>
          </cell>
          <cell r="J308">
            <v>0</v>
          </cell>
          <cell r="K308">
            <v>0</v>
          </cell>
          <cell r="L308">
            <v>0</v>
          </cell>
          <cell r="M308">
            <v>0</v>
          </cell>
          <cell r="N308">
            <v>1</v>
          </cell>
          <cell r="O308">
            <v>680940</v>
          </cell>
          <cell r="P308">
            <v>0</v>
          </cell>
        </row>
        <row r="309">
          <cell r="D309" t="str">
            <v>16</v>
          </cell>
          <cell r="E309" t="str">
            <v>AIRE ACONDICIONADO</v>
          </cell>
          <cell r="F309">
            <v>0</v>
          </cell>
          <cell r="G309">
            <v>0</v>
          </cell>
          <cell r="H309">
            <v>0</v>
          </cell>
          <cell r="I309">
            <v>0</v>
          </cell>
          <cell r="J309">
            <v>0</v>
          </cell>
          <cell r="K309">
            <v>0</v>
          </cell>
          <cell r="L309">
            <v>0</v>
          </cell>
          <cell r="M309">
            <v>0</v>
          </cell>
          <cell r="N309">
            <v>0</v>
          </cell>
          <cell r="O309">
            <v>0</v>
          </cell>
          <cell r="P309">
            <v>0</v>
          </cell>
        </row>
        <row r="310">
          <cell r="D310" t="str">
            <v>16-01</v>
          </cell>
          <cell r="E310" t="str">
            <v>SISTEMA DE AIRE ACONDICIONADO</v>
          </cell>
          <cell r="F310">
            <v>0</v>
          </cell>
          <cell r="G310">
            <v>0</v>
          </cell>
          <cell r="H310">
            <v>0</v>
          </cell>
          <cell r="I310">
            <v>0</v>
          </cell>
          <cell r="J310">
            <v>0</v>
          </cell>
          <cell r="K310">
            <v>0</v>
          </cell>
          <cell r="L310">
            <v>0</v>
          </cell>
          <cell r="M310">
            <v>0</v>
          </cell>
          <cell r="N310">
            <v>0</v>
          </cell>
          <cell r="O310">
            <v>0</v>
          </cell>
          <cell r="P310">
            <v>0</v>
          </cell>
        </row>
        <row r="311">
          <cell r="D311" t="str">
            <v>17</v>
          </cell>
          <cell r="E311" t="str">
            <v>EQUIPOS Y REDES ESPECIALES</v>
          </cell>
          <cell r="F311">
            <v>0</v>
          </cell>
          <cell r="G311">
            <v>0</v>
          </cell>
          <cell r="H311">
            <v>0</v>
          </cell>
          <cell r="I311">
            <v>0</v>
          </cell>
          <cell r="J311">
            <v>0</v>
          </cell>
          <cell r="K311">
            <v>0</v>
          </cell>
          <cell r="L311">
            <v>0</v>
          </cell>
          <cell r="M311">
            <v>0</v>
          </cell>
          <cell r="N311">
            <v>0</v>
          </cell>
          <cell r="O311">
            <v>0</v>
          </cell>
          <cell r="P311">
            <v>0</v>
          </cell>
        </row>
        <row r="312">
          <cell r="D312" t="str">
            <v>17-01</v>
          </cell>
          <cell r="E312" t="str">
            <v>ASCENSORES, MONTACARGAS Y ESCALERAS ELECTRICAS</v>
          </cell>
          <cell r="F312">
            <v>0</v>
          </cell>
          <cell r="G312">
            <v>0</v>
          </cell>
          <cell r="H312">
            <v>0</v>
          </cell>
          <cell r="I312">
            <v>0</v>
          </cell>
          <cell r="J312">
            <v>0</v>
          </cell>
          <cell r="K312">
            <v>0</v>
          </cell>
          <cell r="L312">
            <v>0</v>
          </cell>
          <cell r="M312">
            <v>0</v>
          </cell>
          <cell r="N312">
            <v>0</v>
          </cell>
          <cell r="O312">
            <v>0</v>
          </cell>
          <cell r="P312">
            <v>0</v>
          </cell>
        </row>
        <row r="313">
          <cell r="D313" t="str">
            <v>18</v>
          </cell>
          <cell r="E313" t="str">
            <v>URBANISMO</v>
          </cell>
          <cell r="F313">
            <v>0</v>
          </cell>
          <cell r="G313">
            <v>0</v>
          </cell>
          <cell r="H313">
            <v>0</v>
          </cell>
          <cell r="I313">
            <v>0</v>
          </cell>
          <cell r="J313">
            <v>0</v>
          </cell>
          <cell r="K313">
            <v>33671612.298847273</v>
          </cell>
          <cell r="L313">
            <v>0</v>
          </cell>
          <cell r="M313">
            <v>2356221.0472601494</v>
          </cell>
          <cell r="N313">
            <v>0</v>
          </cell>
          <cell r="O313">
            <v>0</v>
          </cell>
          <cell r="P313">
            <v>36027833.346107423</v>
          </cell>
        </row>
        <row r="314">
          <cell r="D314" t="str">
            <v>18-02</v>
          </cell>
          <cell r="E314" t="str">
            <v>PISOS</v>
          </cell>
          <cell r="F314">
            <v>0</v>
          </cell>
          <cell r="G314">
            <v>0</v>
          </cell>
          <cell r="H314">
            <v>0</v>
          </cell>
          <cell r="I314">
            <v>0</v>
          </cell>
          <cell r="J314">
            <v>0</v>
          </cell>
          <cell r="K314">
            <v>33671612.298847273</v>
          </cell>
          <cell r="L314">
            <v>0</v>
          </cell>
          <cell r="M314">
            <v>2356221.0472601494</v>
          </cell>
          <cell r="N314">
            <v>0</v>
          </cell>
          <cell r="O314">
            <v>36027833.346107423</v>
          </cell>
          <cell r="P314">
            <v>0</v>
          </cell>
        </row>
        <row r="315">
          <cell r="D315" t="str">
            <v>18-02-010</v>
          </cell>
          <cell r="E315" t="str">
            <v>SENDEROS PEATONALES, RAMPAS EXTERIORES Y PLAZOLETAS EN CONCRETO F'C 21 MPA E: 0.10 M. INCLUYE DILATACIONES EN MADERA</v>
          </cell>
          <cell r="F315" t="str">
            <v>M2</v>
          </cell>
          <cell r="G315">
            <v>72735.891258806078</v>
          </cell>
          <cell r="H315">
            <v>0</v>
          </cell>
          <cell r="I315">
            <v>0</v>
          </cell>
          <cell r="J315">
            <v>24.49</v>
          </cell>
          <cell r="K315">
            <v>1781301.9769281608</v>
          </cell>
          <cell r="L315">
            <v>0</v>
          </cell>
          <cell r="M315">
            <v>0</v>
          </cell>
          <cell r="N315">
            <v>24.49</v>
          </cell>
          <cell r="O315">
            <v>1781301.9769281608</v>
          </cell>
          <cell r="P315">
            <v>0</v>
          </cell>
        </row>
        <row r="316">
          <cell r="D316" t="str">
            <v>18-02-020</v>
          </cell>
          <cell r="E316" t="str">
            <v>PLACA POLIDEPORTIVA EN CONCRETO F'C 21 MPA E: 0.10 M. INCLUYE JUNTAS ACORDE CON EL DISEÑO ESTRUCTURAL</v>
          </cell>
          <cell r="F316" t="str">
            <v>M2</v>
          </cell>
          <cell r="G316">
            <v>72213.837969309767</v>
          </cell>
          <cell r="H316">
            <v>0</v>
          </cell>
          <cell r="I316">
            <v>0</v>
          </cell>
          <cell r="J316">
            <v>0</v>
          </cell>
          <cell r="K316">
            <v>0</v>
          </cell>
          <cell r="L316">
            <v>0</v>
          </cell>
          <cell r="M316">
            <v>0</v>
          </cell>
          <cell r="N316">
            <v>0</v>
          </cell>
          <cell r="O316">
            <v>0</v>
          </cell>
          <cell r="P316">
            <v>0</v>
          </cell>
        </row>
        <row r="317">
          <cell r="D317" t="str">
            <v>18-02-030</v>
          </cell>
          <cell r="E317" t="str">
            <v>PASOS PREFABRICADOS EN LOSETA NATURA GRAN FORMATO DE ADOQUINAR O EQUIVALENTE. INCLUYE BASE EN ARENA</v>
          </cell>
          <cell r="F317" t="str">
            <v>M</v>
          </cell>
          <cell r="G317">
            <v>38284.859917500988</v>
          </cell>
          <cell r="H317">
            <v>0</v>
          </cell>
          <cell r="I317">
            <v>0</v>
          </cell>
          <cell r="J317">
            <v>79.2</v>
          </cell>
          <cell r="K317">
            <v>3032160.9054660783</v>
          </cell>
          <cell r="L317">
            <v>0</v>
          </cell>
          <cell r="M317">
            <v>0</v>
          </cell>
          <cell r="N317">
            <v>79.2</v>
          </cell>
          <cell r="O317">
            <v>3032160.9054660783</v>
          </cell>
          <cell r="P317">
            <v>0</v>
          </cell>
        </row>
        <row r="318">
          <cell r="D318" t="str">
            <v>18-02-040</v>
          </cell>
          <cell r="E318" t="str">
            <v>PISOS EN NATURA GRAN FORMATO 0.60x0.30 M. DE ADOQUINAR O EQUIVALENTE. INCLUYE MORTERO DE BASE.</v>
          </cell>
          <cell r="F318" t="str">
            <v>M2</v>
          </cell>
          <cell r="G318">
            <v>120367.61736385549</v>
          </cell>
          <cell r="H318">
            <v>0</v>
          </cell>
          <cell r="I318">
            <v>0</v>
          </cell>
          <cell r="J318">
            <v>189.21</v>
          </cell>
          <cell r="K318">
            <v>22774756.881415099</v>
          </cell>
          <cell r="L318">
            <v>0</v>
          </cell>
          <cell r="M318">
            <v>0</v>
          </cell>
          <cell r="N318">
            <v>189.21</v>
          </cell>
          <cell r="O318">
            <v>22774756.881415099</v>
          </cell>
          <cell r="P318">
            <v>0</v>
          </cell>
        </row>
        <row r="319">
          <cell r="D319" t="str">
            <v>18-02-050</v>
          </cell>
          <cell r="E319" t="str">
            <v>PISOS PATIOS DE JUEGOS EN CANTO RODADO E: 0.15 M.</v>
          </cell>
          <cell r="F319" t="str">
            <v>M2</v>
          </cell>
          <cell r="G319">
            <v>16549.944230769233</v>
          </cell>
          <cell r="H319">
            <v>0</v>
          </cell>
          <cell r="I319">
            <v>0</v>
          </cell>
          <cell r="J319">
            <v>18.100000000000001</v>
          </cell>
          <cell r="K319">
            <v>299553.99057692313</v>
          </cell>
          <cell r="L319">
            <v>0</v>
          </cell>
          <cell r="M319">
            <v>0</v>
          </cell>
          <cell r="N319">
            <v>18.100000000000001</v>
          </cell>
          <cell r="O319">
            <v>299553.99057692313</v>
          </cell>
          <cell r="P319">
            <v>0</v>
          </cell>
        </row>
        <row r="320">
          <cell r="D320" t="str">
            <v>18-02-210</v>
          </cell>
          <cell r="E320" t="str">
            <v>BORDILLO PREFABRICADO EN CONCRETO PARA ANDENES Y ZONAS VERDES - E: 0.15 M. x H: 0.35 M. INCLUYE SELLADO DE JUNTAS</v>
          </cell>
          <cell r="F320" t="str">
            <v>M</v>
          </cell>
          <cell r="G320">
            <v>69226.07473921022</v>
          </cell>
          <cell r="H320">
            <v>0</v>
          </cell>
          <cell r="I320">
            <v>0</v>
          </cell>
          <cell r="J320">
            <v>83.55</v>
          </cell>
          <cell r="K320">
            <v>5783838.5444610137</v>
          </cell>
          <cell r="L320">
            <v>0</v>
          </cell>
          <cell r="M320">
            <v>0</v>
          </cell>
          <cell r="N320">
            <v>83.55</v>
          </cell>
          <cell r="O320">
            <v>5783838.5444610137</v>
          </cell>
          <cell r="P320">
            <v>0</v>
          </cell>
        </row>
        <row r="321">
          <cell r="D321" t="str">
            <v>18-02-410</v>
          </cell>
          <cell r="E321" t="str">
            <v>CAÑUELA EN CONCRETO ESMALTADO F'C 21 MPA A: 0.40 M. x E: 0.10 M. INCLUYE REEMPLAZO EN MATERIAL DE PRESTAMO E: 0.10 M.</v>
          </cell>
          <cell r="F321" t="str">
            <v>M</v>
          </cell>
          <cell r="G321">
            <v>35711.140455594868</v>
          </cell>
          <cell r="H321">
            <v>0</v>
          </cell>
          <cell r="I321">
            <v>0</v>
          </cell>
          <cell r="J321">
            <v>0</v>
          </cell>
          <cell r="K321">
            <v>0</v>
          </cell>
          <cell r="L321">
            <v>65.98</v>
          </cell>
          <cell r="M321">
            <v>2356221.0472601494</v>
          </cell>
          <cell r="N321">
            <v>65.98</v>
          </cell>
          <cell r="O321">
            <v>2356221.0472601494</v>
          </cell>
          <cell r="P321">
            <v>0</v>
          </cell>
        </row>
        <row r="322">
          <cell r="D322" t="str">
            <v>18-04</v>
          </cell>
          <cell r="E322" t="str">
            <v>PAISAJISMO</v>
          </cell>
          <cell r="F322">
            <v>0</v>
          </cell>
          <cell r="G322">
            <v>0</v>
          </cell>
          <cell r="H322">
            <v>0</v>
          </cell>
          <cell r="I322">
            <v>0</v>
          </cell>
          <cell r="J322">
            <v>0</v>
          </cell>
          <cell r="K322">
            <v>0</v>
          </cell>
          <cell r="L322">
            <v>0</v>
          </cell>
          <cell r="M322">
            <v>0</v>
          </cell>
          <cell r="N322">
            <v>0</v>
          </cell>
          <cell r="O322">
            <v>0</v>
          </cell>
          <cell r="P322">
            <v>0</v>
          </cell>
        </row>
        <row r="323">
          <cell r="D323" t="str">
            <v>18-04-010</v>
          </cell>
          <cell r="E323" t="str">
            <v>SUBCONTRATO ENGRAMADO - INCLUYE MANTENIMIENTO POR 3 MESES</v>
          </cell>
          <cell r="F323" t="str">
            <v>M2</v>
          </cell>
          <cell r="G323">
            <v>7766.1999999999989</v>
          </cell>
          <cell r="H323">
            <v>0</v>
          </cell>
          <cell r="I323">
            <v>0</v>
          </cell>
          <cell r="J323">
            <v>0</v>
          </cell>
          <cell r="K323">
            <v>0</v>
          </cell>
          <cell r="L323">
            <v>0</v>
          </cell>
          <cell r="M323">
            <v>0</v>
          </cell>
          <cell r="N323">
            <v>0</v>
          </cell>
          <cell r="O323">
            <v>0</v>
          </cell>
          <cell r="P323">
            <v>0</v>
          </cell>
        </row>
        <row r="324">
          <cell r="D324">
            <v>0</v>
          </cell>
          <cell r="E324">
            <v>0</v>
          </cell>
          <cell r="F324">
            <v>0</v>
          </cell>
          <cell r="G324">
            <v>0</v>
          </cell>
          <cell r="H324">
            <v>0</v>
          </cell>
          <cell r="I324">
            <v>0</v>
          </cell>
          <cell r="J324">
            <v>0</v>
          </cell>
          <cell r="K324">
            <v>0</v>
          </cell>
          <cell r="L324">
            <v>0</v>
          </cell>
          <cell r="M324">
            <v>0</v>
          </cell>
          <cell r="N324">
            <v>0</v>
          </cell>
          <cell r="O324">
            <v>0</v>
          </cell>
          <cell r="P324">
            <v>0</v>
          </cell>
        </row>
        <row r="325">
          <cell r="D325" t="str">
            <v>90</v>
          </cell>
          <cell r="E325" t="str">
            <v>TOTAL COSTO DIRECTO</v>
          </cell>
          <cell r="F325">
            <v>0</v>
          </cell>
          <cell r="G325">
            <v>0</v>
          </cell>
          <cell r="H325">
            <v>0</v>
          </cell>
          <cell r="I325">
            <v>695033038.87902915</v>
          </cell>
          <cell r="J325">
            <v>0</v>
          </cell>
          <cell r="K325">
            <v>38750917.112500928</v>
          </cell>
          <cell r="L325">
            <v>0</v>
          </cell>
          <cell r="M325">
            <v>132346135.94256544</v>
          </cell>
          <cell r="N325">
            <v>0</v>
          </cell>
          <cell r="O325">
            <v>0</v>
          </cell>
          <cell r="P325">
            <v>866130091.93409562</v>
          </cell>
        </row>
        <row r="326">
          <cell r="D326" t="str">
            <v>91</v>
          </cell>
          <cell r="E326" t="str">
            <v>AIU</v>
          </cell>
          <cell r="F326" t="str">
            <v>%</v>
          </cell>
          <cell r="G326">
            <v>0.3528</v>
          </cell>
          <cell r="H326">
            <v>695033038.87902915</v>
          </cell>
          <cell r="I326">
            <v>245207656.11652148</v>
          </cell>
          <cell r="J326">
            <v>38750917.112500928</v>
          </cell>
          <cell r="K326">
            <v>13671323.557290327</v>
          </cell>
          <cell r="L326">
            <v>132346135.94256544</v>
          </cell>
          <cell r="M326">
            <v>46691716.760537088</v>
          </cell>
          <cell r="N326">
            <v>866130091.9340955</v>
          </cell>
          <cell r="O326">
            <v>305570696.43434888</v>
          </cell>
          <cell r="P326">
            <v>305570696.43434888</v>
          </cell>
        </row>
        <row r="327">
          <cell r="D327" t="str">
            <v>92</v>
          </cell>
          <cell r="E327" t="str">
            <v>TOTAL COSTO DIRECTO + AIU</v>
          </cell>
          <cell r="F327">
            <v>0</v>
          </cell>
          <cell r="G327">
            <v>0</v>
          </cell>
          <cell r="H327">
            <v>0</v>
          </cell>
          <cell r="I327">
            <v>940240694.99555063</v>
          </cell>
          <cell r="J327">
            <v>0</v>
          </cell>
          <cell r="K327">
            <v>52422240.669791251</v>
          </cell>
          <cell r="L327">
            <v>0</v>
          </cell>
          <cell r="M327">
            <v>179037852.70310253</v>
          </cell>
          <cell r="N327">
            <v>0</v>
          </cell>
          <cell r="O327">
            <v>0</v>
          </cell>
          <cell r="P327">
            <v>1171700788.3684444</v>
          </cell>
        </row>
        <row r="328">
          <cell r="L328">
            <v>0</v>
          </cell>
        </row>
        <row r="329">
          <cell r="D329" t="str">
            <v>96</v>
          </cell>
          <cell r="E329" t="str">
            <v>OBRAS A REALIZAR POR TERCEROS</v>
          </cell>
          <cell r="F329">
            <v>0</v>
          </cell>
          <cell r="G329">
            <v>0</v>
          </cell>
          <cell r="H329">
            <v>0</v>
          </cell>
          <cell r="I329">
            <v>0</v>
          </cell>
          <cell r="J329">
            <v>0</v>
          </cell>
          <cell r="K329">
            <v>0</v>
          </cell>
          <cell r="L329">
            <v>0</v>
          </cell>
          <cell r="M329">
            <v>2367962.6923076925</v>
          </cell>
          <cell r="N329">
            <v>0</v>
          </cell>
          <cell r="O329">
            <v>0</v>
          </cell>
          <cell r="P329">
            <v>2367962.6923076925</v>
          </cell>
        </row>
        <row r="330">
          <cell r="D330" t="str">
            <v>96-01</v>
          </cell>
          <cell r="E330" t="str">
            <v>OBRAS DE MITIGACION - BIOCLIMATICO</v>
          </cell>
          <cell r="F330">
            <v>0</v>
          </cell>
          <cell r="G330">
            <v>0</v>
          </cell>
          <cell r="H330">
            <v>0</v>
          </cell>
          <cell r="I330">
            <v>0</v>
          </cell>
          <cell r="J330">
            <v>0</v>
          </cell>
          <cell r="K330">
            <v>0</v>
          </cell>
          <cell r="L330">
            <v>0</v>
          </cell>
          <cell r="M330">
            <v>2367962.6923076925</v>
          </cell>
          <cell r="N330">
            <v>0</v>
          </cell>
          <cell r="O330">
            <v>2367962.6923076925</v>
          </cell>
          <cell r="P330">
            <v>0</v>
          </cell>
        </row>
        <row r="331">
          <cell r="D331" t="str">
            <v>96-01-010</v>
          </cell>
          <cell r="E331" t="str">
            <v>SUMINISTRO Y SIEMBRA DE ESPECIES VARIAS DE ARBUSTOS H: 1.50 M. CADA 0.50 M. INCLUYE TIERRA NEGRA Y MANTENIMIENTO DURANTE TRES MESES.</v>
          </cell>
          <cell r="F331" t="str">
            <v>UN</v>
          </cell>
          <cell r="G331">
            <v>27858.384615384617</v>
          </cell>
          <cell r="H331">
            <v>0</v>
          </cell>
          <cell r="I331">
            <v>0</v>
          </cell>
          <cell r="J331">
            <v>0</v>
          </cell>
          <cell r="K331">
            <v>0</v>
          </cell>
          <cell r="L331">
            <v>85</v>
          </cell>
          <cell r="M331">
            <v>2367962.6923076925</v>
          </cell>
          <cell r="N331">
            <v>85</v>
          </cell>
          <cell r="O331">
            <v>2367962.6923076925</v>
          </cell>
          <cell r="P331">
            <v>0</v>
          </cell>
        </row>
        <row r="332">
          <cell r="D332" t="str">
            <v>97</v>
          </cell>
          <cell r="E332" t="str">
            <v>TOTAL COSTO DIRECTO</v>
          </cell>
          <cell r="F332">
            <v>0</v>
          </cell>
          <cell r="G332">
            <v>0</v>
          </cell>
          <cell r="H332">
            <v>0</v>
          </cell>
          <cell r="I332">
            <v>0</v>
          </cell>
          <cell r="J332">
            <v>0</v>
          </cell>
          <cell r="K332">
            <v>0</v>
          </cell>
          <cell r="L332">
            <v>0</v>
          </cell>
          <cell r="M332">
            <v>2367962.6923076925</v>
          </cell>
          <cell r="N332">
            <v>0</v>
          </cell>
          <cell r="O332">
            <v>0</v>
          </cell>
          <cell r="P332">
            <v>2367962.6923076925</v>
          </cell>
        </row>
        <row r="333">
          <cell r="D333" t="str">
            <v>98</v>
          </cell>
          <cell r="E333" t="str">
            <v>AIU</v>
          </cell>
          <cell r="F333" t="str">
            <v>%</v>
          </cell>
          <cell r="G333">
            <v>0.3528</v>
          </cell>
          <cell r="H333">
            <v>0</v>
          </cell>
          <cell r="I333">
            <v>0</v>
          </cell>
          <cell r="J333">
            <v>0</v>
          </cell>
          <cell r="K333">
            <v>0</v>
          </cell>
          <cell r="L333">
            <v>2367962.6923076925</v>
          </cell>
          <cell r="M333">
            <v>835417.2378461539</v>
          </cell>
          <cell r="N333">
            <v>2367962.6923076925</v>
          </cell>
          <cell r="O333">
            <v>835417.2378461539</v>
          </cell>
          <cell r="P333">
            <v>835417.2378461539</v>
          </cell>
        </row>
        <row r="334">
          <cell r="D334" t="str">
            <v>99</v>
          </cell>
          <cell r="E334" t="str">
            <v>TOTAL COSTO DIRECTO + AIU</v>
          </cell>
          <cell r="F334">
            <v>0</v>
          </cell>
          <cell r="G334">
            <v>0</v>
          </cell>
          <cell r="H334">
            <v>0</v>
          </cell>
          <cell r="I334">
            <v>0</v>
          </cell>
          <cell r="J334">
            <v>0</v>
          </cell>
          <cell r="K334">
            <v>0</v>
          </cell>
          <cell r="L334">
            <v>0</v>
          </cell>
          <cell r="M334">
            <v>3203379.9301538463</v>
          </cell>
          <cell r="N334">
            <v>0</v>
          </cell>
          <cell r="O334">
            <v>0</v>
          </cell>
          <cell r="P334">
            <v>3203379.9301538463</v>
          </cell>
        </row>
        <row r="335">
          <cell r="H335">
            <v>0</v>
          </cell>
          <cell r="I335">
            <v>0</v>
          </cell>
          <cell r="J335">
            <v>0</v>
          </cell>
          <cell r="K335">
            <v>0</v>
          </cell>
          <cell r="L335">
            <v>0</v>
          </cell>
          <cell r="M335">
            <v>0</v>
          </cell>
          <cell r="N335">
            <v>0</v>
          </cell>
          <cell r="O335">
            <v>0</v>
          </cell>
        </row>
        <row r="338">
          <cell r="P338">
            <v>865469940</v>
          </cell>
        </row>
        <row r="339">
          <cell r="M339">
            <v>134714098.63487312</v>
          </cell>
          <cell r="P339">
            <v>129820491</v>
          </cell>
        </row>
        <row r="340">
          <cell r="P340">
            <v>995290431</v>
          </cell>
        </row>
      </sheetData>
      <sheetData sheetId="1"/>
      <sheetData sheetId="2"/>
      <sheetData sheetId="3">
        <row r="1">
          <cell r="D1" t="str">
            <v>CODIGO</v>
          </cell>
          <cell r="E1" t="str">
            <v>MATERIALES</v>
          </cell>
        </row>
        <row r="2">
          <cell r="D2">
            <v>11124</v>
          </cell>
          <cell r="E2" t="str">
            <v>concolor negro x 5 kg</v>
          </cell>
        </row>
        <row r="3">
          <cell r="D3" t="str">
            <v>11111</v>
          </cell>
          <cell r="E3" t="str">
            <v>cemento blanco</v>
          </cell>
        </row>
        <row r="4">
          <cell r="D4" t="str">
            <v>11112</v>
          </cell>
          <cell r="E4" t="str">
            <v>cemento gris 50 kg portland tipo i</v>
          </cell>
        </row>
        <row r="5">
          <cell r="D5" t="str">
            <v>11113</v>
          </cell>
          <cell r="E5" t="str">
            <v>cemento tipo 1 por 50kg</v>
          </cell>
        </row>
        <row r="6">
          <cell r="D6" t="str">
            <v>11114</v>
          </cell>
          <cell r="E6" t="str">
            <v>cemento tipo 1 por 50kg</v>
          </cell>
        </row>
        <row r="7">
          <cell r="D7" t="str">
            <v>11115</v>
          </cell>
          <cell r="E7" t="str">
            <v>mastico</v>
          </cell>
        </row>
        <row r="8">
          <cell r="D8" t="str">
            <v>11116</v>
          </cell>
          <cell r="E8" t="str">
            <v>cemento gris 50 kg portland tipo i</v>
          </cell>
        </row>
        <row r="9">
          <cell r="D9" t="str">
            <v>11117</v>
          </cell>
          <cell r="E9" t="str">
            <v>concreto tipo bombeo 17.5 mpa (2500 psi) asentamiento 5"+/- 1 tmn 1"</v>
          </cell>
        </row>
        <row r="10">
          <cell r="D10" t="str">
            <v>11118</v>
          </cell>
          <cell r="E10" t="str">
            <v>concreto tipo bombeo 21 mpa (3000 psi) asentamiento 5"+/- 1 tmn 1"</v>
          </cell>
        </row>
        <row r="11">
          <cell r="D11" t="str">
            <v>11119</v>
          </cell>
          <cell r="E11" t="str">
            <v>concreto tipo bombeo 24.5 mpa (3500 psi) asentamiento 5"+/- 1 tmn 1"</v>
          </cell>
        </row>
        <row r="12">
          <cell r="D12" t="str">
            <v>1111A</v>
          </cell>
          <cell r="E12" t="str">
            <v>concreto tipo bombeo 28 mpa (4000 psi) asentamiento 5"+/- 1 tmn 1"</v>
          </cell>
        </row>
        <row r="13">
          <cell r="D13" t="str">
            <v>1111B</v>
          </cell>
          <cell r="E13" t="str">
            <v>concreto tipo bombeo 31.5 mpa (4500 psi) asentamiento 5"+/- 1 tmn 1"</v>
          </cell>
        </row>
        <row r="14">
          <cell r="D14" t="str">
            <v>1111C</v>
          </cell>
          <cell r="E14" t="str">
            <v>concreto tipo bombeo 35 mpa (5000 psi) asentamiento 5"+/- 1 tmn 1"</v>
          </cell>
        </row>
        <row r="15">
          <cell r="D15" t="str">
            <v>1111D</v>
          </cell>
          <cell r="E15" t="str">
            <v>concreto tipo fluido 38.5 mpa (5500 psi) asentamiento 9"+/- 1 tmn 1"</v>
          </cell>
        </row>
        <row r="16">
          <cell r="D16" t="str">
            <v>1111E</v>
          </cell>
          <cell r="E16" t="str">
            <v>concreto tipo fluido 42mpa (6000 psi) asentamiento 9"+/- 1 tmn 1"</v>
          </cell>
        </row>
        <row r="17">
          <cell r="D17" t="str">
            <v>1111F</v>
          </cell>
          <cell r="E17" t="str">
            <v>concreto tipo tremie 21 mpa (3000 psi) asentamiento 8"+/- 1 tmn 1"</v>
          </cell>
        </row>
        <row r="18">
          <cell r="D18" t="str">
            <v>1111G</v>
          </cell>
          <cell r="E18" t="str">
            <v>concreto tipo tremie 24 mpa (3000 psi) asentamiento 8"+/- 1 tmn 1"</v>
          </cell>
        </row>
        <row r="19">
          <cell r="D19" t="str">
            <v>1111H</v>
          </cell>
          <cell r="E19" t="str">
            <v>concreto tipo tremie 28 mpa (3000 psi) asentamiento 8"+/- 1 tmn 1"</v>
          </cell>
        </row>
        <row r="20">
          <cell r="D20" t="str">
            <v>1111I</v>
          </cell>
          <cell r="E20" t="str">
            <v>concreto tipo tremie 31.5 mpa (3000 psi) asentamiento 8"+/- 1 tmn 1"</v>
          </cell>
        </row>
        <row r="21">
          <cell r="D21" t="str">
            <v>1111J</v>
          </cell>
          <cell r="E21" t="str">
            <v>concreto tipo tremie 35 mpa (3000 psi) asentamiento 8"+/- 1 tmn 1"</v>
          </cell>
        </row>
        <row r="22">
          <cell r="D22" t="str">
            <v>1111K</v>
          </cell>
          <cell r="E22" t="str">
            <v>concreto tipo tremie 38.5 mpa (3000 psi) asentamiento 8"+/- 1 tmn 1"</v>
          </cell>
        </row>
        <row r="23">
          <cell r="D23" t="str">
            <v>1111L</v>
          </cell>
          <cell r="E23" t="str">
            <v>concreto tipo tremie 42 mpa (3000 psi) asentamiento 8"+/- 1 tmn 1"</v>
          </cell>
        </row>
        <row r="24">
          <cell r="D24" t="str">
            <v>11121</v>
          </cell>
          <cell r="E24" t="str">
            <v>pegacor max blanco x 10 kg</v>
          </cell>
        </row>
        <row r="25">
          <cell r="D25" t="str">
            <v>11122</v>
          </cell>
          <cell r="E25" t="str">
            <v>pegacor gris x 10 kg</v>
          </cell>
        </row>
        <row r="26">
          <cell r="D26" t="str">
            <v>11123</v>
          </cell>
          <cell r="E26" t="str">
            <v>pegabloq blanco x 25kg</v>
          </cell>
        </row>
        <row r="27">
          <cell r="D27" t="str">
            <v>11125</v>
          </cell>
          <cell r="E27" t="str">
            <v>alfalisto gris 25 kg</v>
          </cell>
        </row>
        <row r="28">
          <cell r="D28" t="str">
            <v>11126</v>
          </cell>
          <cell r="E28" t="str">
            <v>alfacolor gres 5 kg</v>
          </cell>
        </row>
        <row r="29">
          <cell r="D29" t="str">
            <v>11161</v>
          </cell>
          <cell r="E29" t="str">
            <v>masilla acrilica para interiores</v>
          </cell>
        </row>
        <row r="30">
          <cell r="D30" t="str">
            <v>11162</v>
          </cell>
          <cell r="E30" t="str">
            <v>estuco plastico estucor x 30 kg</v>
          </cell>
        </row>
        <row r="31">
          <cell r="D31" t="str">
            <v>11181</v>
          </cell>
          <cell r="E31" t="str">
            <v>cal hidratada</v>
          </cell>
        </row>
        <row r="32">
          <cell r="D32" t="str">
            <v>11212</v>
          </cell>
          <cell r="E32" t="str">
            <v>arena fina para concreto icontec (1,430kg/m3)</v>
          </cell>
        </row>
        <row r="33">
          <cell r="D33" t="str">
            <v>11215</v>
          </cell>
          <cell r="E33" t="str">
            <v>arena gruesa para concreto (1,430kg/m3)</v>
          </cell>
        </row>
        <row r="34">
          <cell r="D34" t="str">
            <v>11216</v>
          </cell>
          <cell r="E34" t="str">
            <v>arena fina para concreto icontec (1,430kg/m3)</v>
          </cell>
        </row>
        <row r="35">
          <cell r="D35" t="str">
            <v>11217</v>
          </cell>
          <cell r="E35" t="str">
            <v>arena gruesa para concreto (1,430kg/m3)</v>
          </cell>
        </row>
        <row r="36">
          <cell r="D36" t="str">
            <v>11218</v>
          </cell>
          <cell r="E36" t="str">
            <v>material de prestamo para llenos estructurales</v>
          </cell>
        </row>
        <row r="37">
          <cell r="D37" t="str">
            <v>11219</v>
          </cell>
          <cell r="E37" t="str">
            <v>arena fina para revoque (1,310kg/m3)</v>
          </cell>
        </row>
        <row r="38">
          <cell r="D38" t="str">
            <v>1121A</v>
          </cell>
          <cell r="E38" t="str">
            <v>arena de peña (1,600kg/m3)</v>
          </cell>
        </row>
        <row r="39">
          <cell r="D39" t="str">
            <v>1121B</v>
          </cell>
          <cell r="E39" t="str">
            <v>material de prestamo para llenos</v>
          </cell>
        </row>
        <row r="40">
          <cell r="D40" t="str">
            <v>11233</v>
          </cell>
          <cell r="E40" t="str">
            <v>triturado 3/8" (1,540 kg/m3)</v>
          </cell>
        </row>
        <row r="41">
          <cell r="D41" t="str">
            <v>11234</v>
          </cell>
          <cell r="E41" t="str">
            <v>triturado para concreto tamaño maximo 3/4" a 1-1/2" (1,640kg/m3)</v>
          </cell>
        </row>
        <row r="42">
          <cell r="D42" t="str">
            <v>11235</v>
          </cell>
          <cell r="E42" t="str">
            <v>triturado para concreto tamaño maximo 1" (1,610kg/m3)</v>
          </cell>
        </row>
        <row r="43">
          <cell r="D43" t="str">
            <v>11237</v>
          </cell>
          <cell r="E43" t="str">
            <v>triturado para concreto tamaño maximo 3/8" (1,540kg/m3)</v>
          </cell>
        </row>
        <row r="44">
          <cell r="D44" t="str">
            <v>11238</v>
          </cell>
          <cell r="E44" t="str">
            <v>triturado para concreto tamaño maximo 3/4" (1,520kg/m3)</v>
          </cell>
        </row>
        <row r="45">
          <cell r="D45" t="str">
            <v>11239</v>
          </cell>
          <cell r="E45" t="str">
            <v>triturado tamaño maximo 3/4 (1,520kg/m3)</v>
          </cell>
        </row>
        <row r="46">
          <cell r="D46" t="str">
            <v>1123B</v>
          </cell>
          <cell r="E46" t="str">
            <v>triturado tamaño maximo 1" (1,610kg/m3)</v>
          </cell>
        </row>
        <row r="47">
          <cell r="D47" t="str">
            <v>1123D</v>
          </cell>
          <cell r="E47" t="str">
            <v>triturado tamaño maximo 3/4" a 1-1/2" (1,600kg/m3)</v>
          </cell>
        </row>
        <row r="48">
          <cell r="D48" t="str">
            <v>11251</v>
          </cell>
          <cell r="E48" t="str">
            <v>crudo de rio</v>
          </cell>
        </row>
        <row r="49">
          <cell r="D49" t="str">
            <v>11252</v>
          </cell>
          <cell r="E49" t="str">
            <v>canto rodado 2"</v>
          </cell>
        </row>
        <row r="50">
          <cell r="D50" t="str">
            <v>11261</v>
          </cell>
          <cell r="E50" t="str">
            <v>grano color blanco y rio claro x25kg</v>
          </cell>
        </row>
        <row r="51">
          <cell r="D51" t="str">
            <v>11262</v>
          </cell>
          <cell r="E51" t="str">
            <v>granito color traventino, negro y crema x25kg</v>
          </cell>
        </row>
        <row r="52">
          <cell r="D52" t="str">
            <v>11271</v>
          </cell>
          <cell r="E52" t="str">
            <v>arenon chino 25 kg (20 kg/m2)</v>
          </cell>
        </row>
        <row r="53">
          <cell r="D53" t="str">
            <v>11281</v>
          </cell>
          <cell r="E53" t="str">
            <v>piedra para entresuelo y filtro</v>
          </cell>
        </row>
        <row r="54">
          <cell r="D54" t="str">
            <v>11282</v>
          </cell>
          <cell r="E54" t="str">
            <v>piedra para gavion</v>
          </cell>
        </row>
        <row r="55">
          <cell r="D55" t="str">
            <v>11283</v>
          </cell>
          <cell r="E55" t="str">
            <v>piedra para ciclopeo</v>
          </cell>
        </row>
        <row r="56">
          <cell r="D56" t="str">
            <v>11291</v>
          </cell>
          <cell r="E56" t="str">
            <v xml:space="preserve">base granular </v>
          </cell>
        </row>
        <row r="57">
          <cell r="D57" t="str">
            <v>11292</v>
          </cell>
          <cell r="E57" t="str">
            <v>base granular (1,650kg/m2)</v>
          </cell>
        </row>
        <row r="58">
          <cell r="D58" t="str">
            <v>11296</v>
          </cell>
          <cell r="E58" t="str">
            <v>sub base granular</v>
          </cell>
        </row>
        <row r="59">
          <cell r="D59" t="str">
            <v>11297</v>
          </cell>
          <cell r="E59" t="str">
            <v>sub base granular cruda sin procesar (1,650kg/m3)</v>
          </cell>
        </row>
        <row r="60">
          <cell r="D60" t="str">
            <v>112A1</v>
          </cell>
          <cell r="E60" t="str">
            <v>caseton desechable en madera de 32cm</v>
          </cell>
        </row>
        <row r="61">
          <cell r="D61" t="str">
            <v>11311</v>
          </cell>
          <cell r="E61" t="str">
            <v>cal promical</v>
          </cell>
        </row>
        <row r="62">
          <cell r="D62" t="str">
            <v>12131</v>
          </cell>
          <cell r="E62" t="str">
            <v>concreto 42 mpa</v>
          </cell>
        </row>
        <row r="63">
          <cell r="D63" t="str">
            <v>12132</v>
          </cell>
          <cell r="E63" t="str">
            <v>concreto tipo normal 21 mpa, (3.000 psi) 1"</v>
          </cell>
        </row>
        <row r="64">
          <cell r="D64" t="str">
            <v>12133</v>
          </cell>
          <cell r="E64" t="str">
            <v>concreto tipo bombeo 21 mpa, (3.000 psi) 1"</v>
          </cell>
        </row>
        <row r="65">
          <cell r="D65" t="str">
            <v>12134</v>
          </cell>
          <cell r="E65" t="str">
            <v>concreto tipo normal 24 mpa, (3.500 psi) 1"</v>
          </cell>
        </row>
        <row r="66">
          <cell r="D66" t="str">
            <v>12135</v>
          </cell>
          <cell r="E66" t="str">
            <v>concreto tipo normal 27 mpa, (4.000 psi) 1"</v>
          </cell>
        </row>
        <row r="67">
          <cell r="D67" t="str">
            <v>12136</v>
          </cell>
          <cell r="E67" t="str">
            <v>concreto tipo bombeo 28 mpa, (4.000 psi) 1"</v>
          </cell>
        </row>
        <row r="68">
          <cell r="D68" t="str">
            <v>12137</v>
          </cell>
          <cell r="E68" t="str">
            <v>servicio de bombeo</v>
          </cell>
        </row>
        <row r="69">
          <cell r="D69" t="str">
            <v>12138</v>
          </cell>
          <cell r="E69" t="str">
            <v>concreto tipo bombeo 24 mpa, (3.500 psi) 1"</v>
          </cell>
        </row>
        <row r="70">
          <cell r="D70" t="str">
            <v>12139</v>
          </cell>
          <cell r="E70" t="str">
            <v>concreto tipo bombeo 35 mpa, (5.000 psi) 1"</v>
          </cell>
        </row>
        <row r="71">
          <cell r="D71" t="str">
            <v>12171</v>
          </cell>
          <cell r="E71" t="str">
            <v>lechada x25kg</v>
          </cell>
        </row>
        <row r="72">
          <cell r="D72" t="str">
            <v>12311</v>
          </cell>
          <cell r="E72" t="str">
            <v xml:space="preserve">pintura acriltex x 1 galon </v>
          </cell>
        </row>
        <row r="73">
          <cell r="D73" t="str">
            <v>12312</v>
          </cell>
          <cell r="E73" t="str">
            <v>pintura viniltex x 5 galones</v>
          </cell>
        </row>
        <row r="74">
          <cell r="D74" t="str">
            <v>12321</v>
          </cell>
          <cell r="E74" t="str">
            <v>esmalte para exteriores x 1 galon</v>
          </cell>
        </row>
        <row r="75">
          <cell r="D75" t="str">
            <v>12371</v>
          </cell>
          <cell r="E75" t="str">
            <v>anticorrosivo pintuco x 1 galon</v>
          </cell>
        </row>
        <row r="76">
          <cell r="D76" t="str">
            <v>12391</v>
          </cell>
          <cell r="E76" t="str">
            <v>pintura epoxica poliamida pintuco</v>
          </cell>
        </row>
        <row r="77">
          <cell r="D77" t="str">
            <v>123A1</v>
          </cell>
          <cell r="E77" t="str">
            <v>pintura para trafico</v>
          </cell>
        </row>
        <row r="78">
          <cell r="D78" t="str">
            <v>123B1</v>
          </cell>
          <cell r="E78" t="str">
            <v>pintura koraza x 5 galones</v>
          </cell>
        </row>
        <row r="79">
          <cell r="D79" t="str">
            <v>123B2</v>
          </cell>
          <cell r="E79" t="str">
            <v>pintura graniacril x 5 galones 20m2 /1 mano</v>
          </cell>
        </row>
        <row r="80">
          <cell r="D80" t="str">
            <v>123C1</v>
          </cell>
          <cell r="E80" t="str">
            <v>siliconite</v>
          </cell>
        </row>
        <row r="81">
          <cell r="D81" t="str">
            <v>123C2</v>
          </cell>
          <cell r="E81" t="str">
            <v xml:space="preserve">acronal </v>
          </cell>
        </row>
        <row r="82">
          <cell r="D82" t="str">
            <v>12411</v>
          </cell>
          <cell r="E82" t="str">
            <v>sismoflex de corona x 30 kg</v>
          </cell>
        </row>
        <row r="83">
          <cell r="D83" t="str">
            <v>12511</v>
          </cell>
          <cell r="E83" t="str">
            <v>eucon r 200x20k</v>
          </cell>
        </row>
        <row r="84">
          <cell r="D84" t="str">
            <v>12541</v>
          </cell>
          <cell r="E84" t="str">
            <v>adhesivo epoxico</v>
          </cell>
        </row>
        <row r="85">
          <cell r="D85" t="str">
            <v>12551</v>
          </cell>
          <cell r="E85" t="str">
            <v>anclajes impermeabilizacion</v>
          </cell>
        </row>
        <row r="86">
          <cell r="D86" t="str">
            <v>12811</v>
          </cell>
          <cell r="E86" t="str">
            <v>carpincol</v>
          </cell>
        </row>
        <row r="87">
          <cell r="D87" t="str">
            <v>14121</v>
          </cell>
          <cell r="E87" t="str">
            <v>angulo perimetral acero cal 20 1"x1"</v>
          </cell>
        </row>
        <row r="88">
          <cell r="D88" t="str">
            <v>14122</v>
          </cell>
          <cell r="E88" t="str">
            <v xml:space="preserve">angulo de acero de 2"x2" de 1/4" </v>
          </cell>
        </row>
        <row r="89">
          <cell r="D89" t="str">
            <v>14241</v>
          </cell>
          <cell r="E89" t="str">
            <v>pletina metalica 1/4"x2"</v>
          </cell>
        </row>
        <row r="90">
          <cell r="D90" t="str">
            <v>14242</v>
          </cell>
          <cell r="E90" t="str">
            <v>pletina metalica 1/4"x1"</v>
          </cell>
        </row>
        <row r="91">
          <cell r="D91" t="str">
            <v>14244A</v>
          </cell>
          <cell r="E91" t="str">
            <v>pletina metalica 3/8"x6"</v>
          </cell>
        </row>
        <row r="92">
          <cell r="D92" t="str">
            <v>14251</v>
          </cell>
          <cell r="E92" t="str">
            <v>perfil en u aluminio</v>
          </cell>
        </row>
        <row r="93">
          <cell r="D93" t="str">
            <v>14252</v>
          </cell>
          <cell r="E93" t="str">
            <v>perfil en "u" aluminio 1 cm</v>
          </cell>
        </row>
        <row r="94">
          <cell r="D94" t="str">
            <v>14253</v>
          </cell>
          <cell r="E94" t="str">
            <v>perfil en u aluminio remate superior muros</v>
          </cell>
        </row>
        <row r="95">
          <cell r="D95" t="str">
            <v>14254</v>
          </cell>
          <cell r="E95" t="str">
            <v>perfil en u aluminio para zocalos</v>
          </cell>
        </row>
        <row r="96">
          <cell r="D96" t="str">
            <v>14271</v>
          </cell>
          <cell r="E96" t="str">
            <v>forma media caña aluminio 15cmx15cmx3mm</v>
          </cell>
        </row>
        <row r="97">
          <cell r="D97" t="str">
            <v>14282</v>
          </cell>
          <cell r="E97" t="str">
            <v>perfil en aluminio 1/2" para dilatacion</v>
          </cell>
        </row>
        <row r="98">
          <cell r="D98" t="str">
            <v>14378</v>
          </cell>
          <cell r="E98" t="str">
            <v>chaflan triangular en madera 2cm de 3 m</v>
          </cell>
        </row>
        <row r="99">
          <cell r="D99" t="str">
            <v>14381</v>
          </cell>
          <cell r="E99" t="str">
            <v>tablilla sapan 8x2x290cm</v>
          </cell>
        </row>
        <row r="100">
          <cell r="D100" t="str">
            <v>14382</v>
          </cell>
          <cell r="E100" t="str">
            <v>chaflanes para losas / m2 losa</v>
          </cell>
        </row>
        <row r="101">
          <cell r="D101" t="str">
            <v>143C1</v>
          </cell>
          <cell r="E101" t="str">
            <v>piso holztek ac4 32 8mm madera laminada</v>
          </cell>
        </row>
        <row r="102">
          <cell r="D102" t="str">
            <v>143C2</v>
          </cell>
          <cell r="E102" t="str">
            <v>zocalo para piso laminado</v>
          </cell>
        </row>
        <row r="103">
          <cell r="D103" t="str">
            <v>143C3</v>
          </cell>
          <cell r="E103" t="str">
            <v>pirlan para piso en madera laminada</v>
          </cell>
        </row>
        <row r="104">
          <cell r="D104" t="str">
            <v>143C4</v>
          </cell>
          <cell r="E104" t="str">
            <v>zocalo hdf</v>
          </cell>
        </row>
        <row r="105">
          <cell r="D105" t="str">
            <v>143C5</v>
          </cell>
          <cell r="E105" t="str">
            <v>zocalo mdf</v>
          </cell>
        </row>
        <row r="106">
          <cell r="D106" t="str">
            <v>143C6</v>
          </cell>
          <cell r="E106" t="str">
            <v>cuarto bocel</v>
          </cell>
        </row>
        <row r="107">
          <cell r="D107" t="str">
            <v>143C7</v>
          </cell>
          <cell r="E107" t="str">
            <v>pirlaneria marca prestige</v>
          </cell>
        </row>
        <row r="108">
          <cell r="D108" t="str">
            <v>143D1</v>
          </cell>
          <cell r="E108" t="str">
            <v>pasta selladora para piso laminado</v>
          </cell>
        </row>
        <row r="109">
          <cell r="D109" t="str">
            <v>14411</v>
          </cell>
          <cell r="E109" t="str">
            <v>perfil vertical paral 89 aleta 40mm</v>
          </cell>
        </row>
        <row r="110">
          <cell r="D110" t="str">
            <v>14421</v>
          </cell>
          <cell r="E110" t="str">
            <v>angulo de hierro 1"x1/8"</v>
          </cell>
        </row>
        <row r="111">
          <cell r="D111" t="str">
            <v>14422</v>
          </cell>
          <cell r="E111" t="str">
            <v>angulo de hierro 2"x1/8"</v>
          </cell>
        </row>
        <row r="112">
          <cell r="D112" t="str">
            <v>14431</v>
          </cell>
          <cell r="E112" t="str">
            <v>tee de hierro 1"x1"x1/8"</v>
          </cell>
        </row>
        <row r="113">
          <cell r="D113" t="str">
            <v>14451</v>
          </cell>
          <cell r="E113" t="str">
            <v>perfil horizontal canal 90</v>
          </cell>
        </row>
        <row r="114">
          <cell r="D114" t="str">
            <v>14452</v>
          </cell>
          <cell r="E114" t="str">
            <v>perfil horizontal canal 90</v>
          </cell>
        </row>
        <row r="115">
          <cell r="D115" t="str">
            <v>14461</v>
          </cell>
          <cell r="E115" t="str">
            <v>perfil vertical paral 39</v>
          </cell>
        </row>
        <row r="116">
          <cell r="D116" t="str">
            <v>14462</v>
          </cell>
          <cell r="E116" t="str">
            <v>perfil omega</v>
          </cell>
        </row>
        <row r="117">
          <cell r="D117" t="str">
            <v>14463</v>
          </cell>
          <cell r="E117" t="str">
            <v>perfil vertical paral 89 aleta 40mm</v>
          </cell>
        </row>
        <row r="118">
          <cell r="D118" t="str">
            <v>14464</v>
          </cell>
          <cell r="E118" t="str">
            <v>perfil vertical paral 39</v>
          </cell>
        </row>
        <row r="119">
          <cell r="D119" t="str">
            <v>14471</v>
          </cell>
          <cell r="E119" t="str">
            <v>perfil de borde impremeabilizacion tanque</v>
          </cell>
        </row>
        <row r="120">
          <cell r="D120" t="str">
            <v>144A1</v>
          </cell>
          <cell r="E120" t="str">
            <v>pie amigos soporte lavamanos</v>
          </cell>
        </row>
        <row r="121">
          <cell r="D121" t="str">
            <v>144A2</v>
          </cell>
          <cell r="E121" t="str">
            <v>pie amigos soporte bicicletas - modulo de 7 soportes</v>
          </cell>
        </row>
        <row r="122">
          <cell r="D122" t="str">
            <v>144A3</v>
          </cell>
          <cell r="E122" t="str">
            <v>soportes para canal/flanche</v>
          </cell>
        </row>
        <row r="123">
          <cell r="D123" t="str">
            <v>14511</v>
          </cell>
          <cell r="E123" t="str">
            <v>varilla plastica gris 5x40mm para dilatacion</v>
          </cell>
        </row>
        <row r="124">
          <cell r="D124" t="str">
            <v>14512</v>
          </cell>
          <cell r="E124" t="str">
            <v>varilla de aluminio 3mm para dilatacion</v>
          </cell>
        </row>
        <row r="125">
          <cell r="D125" t="str">
            <v>14513</v>
          </cell>
          <cell r="E125" t="str">
            <v>varilla de aluminio en forma de media caña</v>
          </cell>
        </row>
        <row r="126">
          <cell r="D126" t="str">
            <v>14514</v>
          </cell>
          <cell r="E126" t="str">
            <v>varilla recta para zocalo</v>
          </cell>
        </row>
        <row r="127">
          <cell r="D127" t="str">
            <v>15121</v>
          </cell>
          <cell r="E127" t="str">
            <v>acero de refuerzo figurado de 1/4" x 6 m</v>
          </cell>
        </row>
        <row r="128">
          <cell r="D128" t="str">
            <v>15122</v>
          </cell>
          <cell r="E128" t="str">
            <v>acero de refuerzo figurado de 3/8" x 6m</v>
          </cell>
        </row>
        <row r="129">
          <cell r="D129" t="str">
            <v>15123</v>
          </cell>
          <cell r="E129" t="str">
            <v>acero de refuerzo figurado de 1/2" x 6m</v>
          </cell>
        </row>
        <row r="130">
          <cell r="D130" t="str">
            <v>15124</v>
          </cell>
          <cell r="E130" t="str">
            <v>acero de refuerzo figurado de 1/2" x 9m</v>
          </cell>
        </row>
        <row r="131">
          <cell r="D131" t="str">
            <v>15125</v>
          </cell>
          <cell r="E131" t="str">
            <v>acero de refuerzo figurado de 1/2" x 12m</v>
          </cell>
        </row>
        <row r="132">
          <cell r="D132" t="str">
            <v>15126</v>
          </cell>
          <cell r="E132" t="str">
            <v>acero de refuerzo figurado de 5/8" x 6m</v>
          </cell>
        </row>
        <row r="133">
          <cell r="D133" t="str">
            <v>15127</v>
          </cell>
          <cell r="E133" t="str">
            <v>acero de refuerzo figurado de 5/8" x 9m</v>
          </cell>
        </row>
        <row r="134">
          <cell r="D134" t="str">
            <v>15128</v>
          </cell>
          <cell r="E134" t="str">
            <v>acero de refuerzo figurado de 5/8" x 12m</v>
          </cell>
        </row>
        <row r="135">
          <cell r="D135" t="str">
            <v>15129</v>
          </cell>
          <cell r="E135" t="str">
            <v>acero de refuerzo figurado de 3/4" x 6m</v>
          </cell>
        </row>
        <row r="136">
          <cell r="D136" t="str">
            <v>1512A</v>
          </cell>
          <cell r="E136" t="str">
            <v>acero de refuerzo figurado de 3/4" x 9m</v>
          </cell>
        </row>
        <row r="137">
          <cell r="D137" t="str">
            <v>1512B</v>
          </cell>
          <cell r="E137" t="str">
            <v>acero de refuerzo figurado de 3/4" x 12m</v>
          </cell>
        </row>
        <row r="138">
          <cell r="D138" t="str">
            <v>1512C</v>
          </cell>
          <cell r="E138" t="str">
            <v>acero de refuerzo figurado de 7/8" x 6m</v>
          </cell>
        </row>
        <row r="139">
          <cell r="D139" t="str">
            <v>1512D</v>
          </cell>
          <cell r="E139" t="str">
            <v>acero de refuerzo figurado de 7/8" x 9m</v>
          </cell>
        </row>
        <row r="140">
          <cell r="D140" t="str">
            <v>1512E</v>
          </cell>
          <cell r="E140" t="str">
            <v>acero de refuerzo figurado de 7/8" x 12m</v>
          </cell>
        </row>
        <row r="141">
          <cell r="D141" t="str">
            <v>1512F</v>
          </cell>
          <cell r="E141" t="str">
            <v>acero de refuerzo figurado de 1" x 6m</v>
          </cell>
        </row>
        <row r="142">
          <cell r="D142" t="str">
            <v>1512G</v>
          </cell>
          <cell r="E142" t="str">
            <v xml:space="preserve">acero de refuerzo figurado de 1" x 9m </v>
          </cell>
        </row>
        <row r="143">
          <cell r="D143" t="str">
            <v>1512H</v>
          </cell>
          <cell r="E143" t="str">
            <v>acero de refuerzo figurado de 1" x 12m</v>
          </cell>
        </row>
        <row r="144">
          <cell r="D144" t="str">
            <v>1512I</v>
          </cell>
          <cell r="E144" t="str">
            <v>acero de refuerzo figurado de 1 1/4" x 6m</v>
          </cell>
        </row>
        <row r="145">
          <cell r="D145" t="str">
            <v>1512J</v>
          </cell>
          <cell r="E145" t="str">
            <v>acero de refuerzo figurado de 1 1/4" x 9m</v>
          </cell>
        </row>
        <row r="146">
          <cell r="D146" t="str">
            <v>1512K</v>
          </cell>
          <cell r="E146" t="str">
            <v>acero de refuerzo figurado de 1 1/4" x 12m</v>
          </cell>
        </row>
        <row r="147">
          <cell r="D147" t="str">
            <v>1512L</v>
          </cell>
          <cell r="E147" t="str">
            <v>acero de refuerzo figurado de 4mm x 6m</v>
          </cell>
        </row>
        <row r="148">
          <cell r="D148" t="str">
            <v>1512M</v>
          </cell>
          <cell r="E148" t="str">
            <v>acero de refuerzo figurado de 4.5mm x6m</v>
          </cell>
        </row>
        <row r="149">
          <cell r="D149" t="str">
            <v>1512N</v>
          </cell>
          <cell r="E149" t="str">
            <v>acero de refuerzo figurado de 5mm x 6m</v>
          </cell>
        </row>
        <row r="150">
          <cell r="D150" t="str">
            <v>1512O</v>
          </cell>
          <cell r="E150" t="str">
            <v>acero de refuerzo figurado</v>
          </cell>
        </row>
        <row r="151">
          <cell r="D151" t="str">
            <v>15231</v>
          </cell>
          <cell r="E151" t="str">
            <v>alambre recocido (alambre cal 18)</v>
          </cell>
        </row>
        <row r="152">
          <cell r="D152" t="str">
            <v>15241</v>
          </cell>
          <cell r="E152" t="str">
            <v>alambre galvanizado cal 12.5 (1kg=17.5 m)</v>
          </cell>
        </row>
        <row r="153">
          <cell r="D153" t="str">
            <v>15242</v>
          </cell>
          <cell r="E153" t="str">
            <v>alambre galvanizado cal 10 (1kg=14m)</v>
          </cell>
        </row>
        <row r="154">
          <cell r="D154" t="str">
            <v>15251</v>
          </cell>
          <cell r="E154" t="str">
            <v>alambron 4 mm</v>
          </cell>
        </row>
        <row r="155">
          <cell r="D155" t="str">
            <v>15421</v>
          </cell>
          <cell r="E155" t="str">
            <v>clavo corriente 1-1/2" a 3"</v>
          </cell>
        </row>
        <row r="156">
          <cell r="D156" t="str">
            <v>15511</v>
          </cell>
          <cell r="E156" t="str">
            <v>tornillo extraplano</v>
          </cell>
        </row>
        <row r="157">
          <cell r="D157" t="str">
            <v>15513</v>
          </cell>
          <cell r="E157" t="str">
            <v>tornillo avellanado anclaje tapon 1/4"x3-1/4"</v>
          </cell>
        </row>
        <row r="158">
          <cell r="D158" t="str">
            <v>15521</v>
          </cell>
          <cell r="E158" t="str">
            <v>tornillo con chazo</v>
          </cell>
        </row>
        <row r="159">
          <cell r="D159" t="str">
            <v>15551</v>
          </cell>
          <cell r="E159" t="str">
            <v>tuerca y arandelas Ø1/2"</v>
          </cell>
        </row>
        <row r="160">
          <cell r="D160" t="str">
            <v>15561</v>
          </cell>
          <cell r="E160" t="str">
            <v>chazo 1/4"</v>
          </cell>
        </row>
        <row r="161">
          <cell r="D161" t="str">
            <v>15581</v>
          </cell>
          <cell r="E161" t="str">
            <v>alambre de amarrar</v>
          </cell>
        </row>
        <row r="162">
          <cell r="D162" t="str">
            <v>15811</v>
          </cell>
          <cell r="E162" t="str">
            <v>varilla roscada Ø1/2"x12.5cm</v>
          </cell>
        </row>
        <row r="163">
          <cell r="D163" t="str">
            <v>15812</v>
          </cell>
          <cell r="E163" t="str">
            <v>varilla roscada Ø1/2"x7.5cm</v>
          </cell>
        </row>
        <row r="164">
          <cell r="D164" t="str">
            <v>16111</v>
          </cell>
          <cell r="E164" t="str">
            <v>espejo cristal 4mm incluye anclajes e instalacion</v>
          </cell>
        </row>
        <row r="165">
          <cell r="D165" t="str">
            <v>16112</v>
          </cell>
          <cell r="E165" t="str">
            <v>espejo cristal 5mm incluye anclajes e instalacion</v>
          </cell>
        </row>
        <row r="166">
          <cell r="D166" t="str">
            <v>16113</v>
          </cell>
          <cell r="E166" t="str">
            <v>espejo cristal 4mm biselado</v>
          </cell>
        </row>
        <row r="167">
          <cell r="D167" t="str">
            <v>16121</v>
          </cell>
          <cell r="E167" t="str">
            <v>vidrio laminado 4+4 mm laminado hielo</v>
          </cell>
        </row>
        <row r="168">
          <cell r="D168" t="str">
            <v>16122</v>
          </cell>
          <cell r="E168" t="str">
            <v>vidrio laminado 4+4 mm laminado color</v>
          </cell>
        </row>
        <row r="169">
          <cell r="D169" t="str">
            <v>16123</v>
          </cell>
          <cell r="E169" t="str">
            <v>vidrio laminado 4+4 mm con pelicula sand blasting</v>
          </cell>
        </row>
        <row r="170">
          <cell r="D170" t="str">
            <v>16311</v>
          </cell>
          <cell r="E170" t="str">
            <v xml:space="preserve">piedra royal beta aquamarina multiformato </v>
          </cell>
        </row>
        <row r="171">
          <cell r="D171" t="str">
            <v>16312</v>
          </cell>
          <cell r="E171" t="str">
            <v>enchape pizarra negra</v>
          </cell>
        </row>
        <row r="172">
          <cell r="D172" t="str">
            <v>16313</v>
          </cell>
          <cell r="E172" t="str">
            <v>piedra buena ventura 7x10</v>
          </cell>
        </row>
        <row r="173">
          <cell r="D173" t="str">
            <v>16321</v>
          </cell>
          <cell r="E173" t="str">
            <v>enchape piso pared blanco egeo 20,5x30,5 ref.286083001</v>
          </cell>
        </row>
        <row r="174">
          <cell r="D174" t="str">
            <v>16322</v>
          </cell>
          <cell r="E174" t="str">
            <v xml:space="preserve">piso duropiso blanco 33.8x33.8 ref.335982001 </v>
          </cell>
        </row>
        <row r="175">
          <cell r="D175" t="str">
            <v>16323</v>
          </cell>
          <cell r="E175" t="str">
            <v>ceramica egeo blanco 30x30 ref. 331232001</v>
          </cell>
        </row>
        <row r="176">
          <cell r="D176" t="str">
            <v>16324</v>
          </cell>
          <cell r="E176" t="str">
            <v xml:space="preserve">porcelanato pizarra rec lap negro ref.567102601 </v>
          </cell>
        </row>
        <row r="177">
          <cell r="D177" t="str">
            <v>16325</v>
          </cell>
          <cell r="E177" t="str">
            <v>enchape picino azul cielo ref.125705915</v>
          </cell>
        </row>
        <row r="178">
          <cell r="D178" t="str">
            <v>16326</v>
          </cell>
          <cell r="E178" t="str">
            <v>enchape picino azul oscuro ref. 125705918</v>
          </cell>
        </row>
        <row r="179">
          <cell r="D179" t="str">
            <v>16327</v>
          </cell>
          <cell r="E179" t="str">
            <v>enchape picino blanco ref.125704900</v>
          </cell>
        </row>
        <row r="180">
          <cell r="D180" t="str">
            <v>16328</v>
          </cell>
          <cell r="E180" t="str">
            <v>pared nuevo zen verde 20x60 ref.606479451</v>
          </cell>
        </row>
        <row r="181">
          <cell r="D181" t="str">
            <v>16329</v>
          </cell>
          <cell r="E181" t="str">
            <v>enchape artica blanco 30x45 ref. 455129001</v>
          </cell>
        </row>
        <row r="182">
          <cell r="D182" t="str">
            <v>1632A</v>
          </cell>
          <cell r="E182" t="str">
            <v xml:space="preserve">porcelanato linex rec lap blanco ref. 5662202001 </v>
          </cell>
        </row>
        <row r="183">
          <cell r="D183" t="str">
            <v>1632B</v>
          </cell>
          <cell r="E183" t="str">
            <v xml:space="preserve">porcelanato linex rec lap negro 27.2x55.4 ref. 566202601 </v>
          </cell>
        </row>
        <row r="184">
          <cell r="D184" t="str">
            <v>1632C</v>
          </cell>
          <cell r="E184" t="str">
            <v>ceramica macedonia beige 25x35 ref.3560009051</v>
          </cell>
        </row>
        <row r="185">
          <cell r="D185" t="str">
            <v>1632D</v>
          </cell>
          <cell r="E185" t="str">
            <v>ceramica macedonia beige 25x43 ref.436179031</v>
          </cell>
        </row>
        <row r="186">
          <cell r="D186" t="str">
            <v>1632E</v>
          </cell>
          <cell r="E186" t="str">
            <v>ceramica colours 17.5x6 blanco ref.px03bl183</v>
          </cell>
        </row>
        <row r="187">
          <cell r="D187" t="str">
            <v>1632F</v>
          </cell>
          <cell r="E187" t="str">
            <v>ceramica granito real blanco 45.5 x 45.5 de corona</v>
          </cell>
        </row>
        <row r="188">
          <cell r="D188" t="str">
            <v>1632G</v>
          </cell>
          <cell r="E188" t="str">
            <v>ceramica macedonia blanco 25x43 ref. 436179001</v>
          </cell>
        </row>
        <row r="189">
          <cell r="D189" t="str">
            <v>1632H</v>
          </cell>
          <cell r="E189" t="str">
            <v>ceramica miraflores blanco 25x35 ref. 356063001</v>
          </cell>
        </row>
        <row r="190">
          <cell r="D190" t="str">
            <v>1632I</v>
          </cell>
          <cell r="E190" t="str">
            <v>remate superior enchape aluminio</v>
          </cell>
        </row>
        <row r="191">
          <cell r="D191" t="str">
            <v>1632J</v>
          </cell>
          <cell r="E191" t="str">
            <v>remate enchape aluminio para filos</v>
          </cell>
        </row>
        <row r="192">
          <cell r="D192" t="str">
            <v>16330</v>
          </cell>
          <cell r="E192" t="str">
            <v>ceramica egeo blanco 33x33 ref. 331032001</v>
          </cell>
        </row>
        <row r="193">
          <cell r="D193" t="str">
            <v>16338</v>
          </cell>
          <cell r="E193" t="str">
            <v xml:space="preserve">enchape loft dark 45x90 </v>
          </cell>
        </row>
        <row r="194">
          <cell r="D194" t="str">
            <v>16339</v>
          </cell>
          <cell r="E194" t="str">
            <v>porcelanato lounge plain 30x60 plata ref.kp04pl084</v>
          </cell>
        </row>
        <row r="195">
          <cell r="D195" t="str">
            <v>1633A</v>
          </cell>
          <cell r="E195" t="str">
            <v>porcelanato lounge gris 60x60 ref.kp04gr087</v>
          </cell>
        </row>
        <row r="196">
          <cell r="D196" t="str">
            <v>1633B</v>
          </cell>
          <cell r="E196" t="str">
            <v>porcelanato luna plus 60x60 beige ref.kp04be132</v>
          </cell>
        </row>
        <row r="197">
          <cell r="D197" t="str">
            <v>1633C</v>
          </cell>
          <cell r="E197" t="str">
            <v>porcelanato nova gris 0.30x0.60</v>
          </cell>
        </row>
        <row r="198">
          <cell r="D198" t="str">
            <v>1633D</v>
          </cell>
          <cell r="E198" t="str">
            <v>porcelanato sand marengo 30x60 ref.kp04me085</v>
          </cell>
        </row>
        <row r="199">
          <cell r="D199" t="str">
            <v>1633E</v>
          </cell>
          <cell r="E199" t="str">
            <v>porcelanato gems ref. 12gpd-105 pulido 0.60 x 1.20 color gris</v>
          </cell>
        </row>
        <row r="200">
          <cell r="D200" t="str">
            <v>1633F</v>
          </cell>
          <cell r="E200" t="str">
            <v>porcelanato gems ref. 12gpd-105 pulido 0.60 x 1.20 color beige</v>
          </cell>
        </row>
        <row r="201">
          <cell r="D201" t="str">
            <v>1633G</v>
          </cell>
          <cell r="E201" t="str">
            <v>porcelanato proyeccion ref. sa04mr370</v>
          </cell>
        </row>
        <row r="202">
          <cell r="D202" t="str">
            <v>16340</v>
          </cell>
          <cell r="E202" t="str">
            <v>baldosa de grano 30x30 ref 132112</v>
          </cell>
        </row>
        <row r="203">
          <cell r="D203" t="str">
            <v>16341</v>
          </cell>
          <cell r="E203" t="str">
            <v>piso en caucho reciclado cooldown suite el32-green tea everlast</v>
          </cell>
        </row>
        <row r="204">
          <cell r="D204" t="str">
            <v>16342</v>
          </cell>
          <cell r="E204" t="str">
            <v>lechada y grano para zocalo media caña</v>
          </cell>
        </row>
        <row r="205">
          <cell r="D205" t="str">
            <v>16343</v>
          </cell>
          <cell r="E205" t="str">
            <v>lechada y grano para bocapuerta hasta 15 cm</v>
          </cell>
        </row>
        <row r="206">
          <cell r="D206" t="str">
            <v>16344</v>
          </cell>
          <cell r="E206" t="str">
            <v>lechada y grano para meson/lavaescobas</v>
          </cell>
        </row>
        <row r="207">
          <cell r="D207" t="str">
            <v>16345</v>
          </cell>
          <cell r="E207" t="str">
            <v>lechada y grano para bocapuerta hasta 70 cm</v>
          </cell>
        </row>
        <row r="208">
          <cell r="D208" t="str">
            <v>1634A</v>
          </cell>
          <cell r="E208" t="str">
            <v>baldosa de grano 30x30 tonalidades azules/verdes grano negro</v>
          </cell>
        </row>
        <row r="209">
          <cell r="D209" t="str">
            <v>1634B</v>
          </cell>
          <cell r="E209" t="str">
            <v>baldosa de grano 30x30 tonalidades blancos, grises, ocres</v>
          </cell>
        </row>
        <row r="210">
          <cell r="D210" t="str">
            <v>1634C</v>
          </cell>
          <cell r="E210" t="str">
            <v>baldosa hidraulica 20x20 tonalidades azules</v>
          </cell>
        </row>
        <row r="211">
          <cell r="D211" t="str">
            <v>16351</v>
          </cell>
          <cell r="E211" t="str">
            <v>tableta de gres</v>
          </cell>
        </row>
        <row r="212">
          <cell r="D212" t="str">
            <v>16352</v>
          </cell>
          <cell r="E212" t="str">
            <v>piso gres porcelanico antideslizante ref np04me085 30x60 marca decorela</v>
          </cell>
        </row>
        <row r="213">
          <cell r="D213" t="str">
            <v>16353</v>
          </cell>
          <cell r="E213" t="str">
            <v>tableta de gres etrusca color moka</v>
          </cell>
        </row>
        <row r="214">
          <cell r="D214" t="str">
            <v>16361</v>
          </cell>
          <cell r="E214" t="str">
            <v>cristanac advanced desigual azul 30x30 ref. 316971151</v>
          </cell>
        </row>
        <row r="215">
          <cell r="D215" t="str">
            <v>16362</v>
          </cell>
          <cell r="E215" t="str">
            <v>cristanac advanced cubico azul 30x30 ref. 316961151</v>
          </cell>
        </row>
        <row r="216">
          <cell r="D216" t="str">
            <v>16371</v>
          </cell>
          <cell r="E216" t="str">
            <v>concolor blanco x 5 kg</v>
          </cell>
        </row>
        <row r="217">
          <cell r="D217" t="str">
            <v>16372</v>
          </cell>
          <cell r="E217" t="str">
            <v>lechada piso en baldosa</v>
          </cell>
        </row>
        <row r="218">
          <cell r="D218" t="str">
            <v>16373</v>
          </cell>
          <cell r="E218" t="str">
            <v>lechada piso en baldosa color roca</v>
          </cell>
        </row>
        <row r="219">
          <cell r="D219" t="str">
            <v>16381</v>
          </cell>
          <cell r="E219" t="str">
            <v>piso madera laminada 1.20x0.20de 8mm prestige con instalacion</v>
          </cell>
        </row>
        <row r="220">
          <cell r="D220" t="str">
            <v>16382</v>
          </cell>
          <cell r="E220" t="str">
            <v>piso madera laminada 1.30x0.20de 8mm prestige con instalacion</v>
          </cell>
        </row>
        <row r="221">
          <cell r="D221" t="str">
            <v>16383</v>
          </cell>
          <cell r="E221" t="str">
            <v>piso madera de ingenieria 10% bambu natural 0.96x0.915 cm de 10mm prestige con instalacion</v>
          </cell>
        </row>
        <row r="222">
          <cell r="D222" t="str">
            <v>16384</v>
          </cell>
          <cell r="E222" t="str">
            <v>piso madera laminada atena 1.20x0.20de 8mm prestige con instalacion</v>
          </cell>
        </row>
        <row r="223">
          <cell r="D223" t="str">
            <v>16391</v>
          </cell>
          <cell r="E223" t="str">
            <v>piso impermeable texturizado/liso 0.80x0.125cm de 12mm prestige con instalacion</v>
          </cell>
        </row>
        <row r="224">
          <cell r="D224" t="str">
            <v>16421</v>
          </cell>
          <cell r="E224" t="str">
            <v>formatablex 9 mm (2.44 x 1.53)</v>
          </cell>
        </row>
        <row r="225">
          <cell r="D225" t="str">
            <v>16422</v>
          </cell>
          <cell r="E225" t="str">
            <v>tablero aglomerado 12 mmx1.53x2.44m</v>
          </cell>
        </row>
        <row r="226">
          <cell r="D226" t="str">
            <v>16511</v>
          </cell>
          <cell r="E226" t="str">
            <v>superlon blanco reforzado 2mm x 10m</v>
          </cell>
        </row>
        <row r="227">
          <cell r="D227" t="str">
            <v>16521</v>
          </cell>
          <cell r="E227" t="str">
            <v>polietileno negro c4 -0.10 kg/m2-</v>
          </cell>
        </row>
        <row r="228">
          <cell r="D228" t="str">
            <v>16522</v>
          </cell>
          <cell r="E228" t="str">
            <v>polietileno para invernadero</v>
          </cell>
        </row>
        <row r="229">
          <cell r="D229" t="str">
            <v>16531</v>
          </cell>
          <cell r="E229" t="str">
            <v>zenolite 1,24 x 2,46 x 6mm</v>
          </cell>
        </row>
        <row r="230">
          <cell r="D230" t="str">
            <v>16532</v>
          </cell>
          <cell r="E230" t="str">
            <v>zenolite 1,24 x 2,46 x 4mm</v>
          </cell>
        </row>
        <row r="231">
          <cell r="D231" t="str">
            <v>16611</v>
          </cell>
          <cell r="E231" t="str">
            <v>icopor e=4cm</v>
          </cell>
        </row>
        <row r="232">
          <cell r="D232" t="str">
            <v>16612</v>
          </cell>
          <cell r="E232" t="str">
            <v>icopor</v>
          </cell>
        </row>
        <row r="233">
          <cell r="D233" t="str">
            <v>16811</v>
          </cell>
          <cell r="E233" t="str">
            <v>placa de yeso 3/8" (166132)</v>
          </cell>
        </row>
        <row r="234">
          <cell r="D234" t="str">
            <v>16821</v>
          </cell>
          <cell r="E234" t="str">
            <v>placa de yeso rh 1/2"</v>
          </cell>
        </row>
        <row r="235">
          <cell r="D235" t="str">
            <v>16911</v>
          </cell>
          <cell r="E235" t="str">
            <v>placa superboard 2.44mx1.22mx14mm</v>
          </cell>
        </row>
        <row r="236">
          <cell r="D236" t="str">
            <v>16912</v>
          </cell>
          <cell r="E236" t="str">
            <v>placa superboard 2.44mx1.22mx8mm</v>
          </cell>
        </row>
        <row r="237">
          <cell r="D237" t="str">
            <v>16913</v>
          </cell>
          <cell r="E237" t="str">
            <v>placa superboard 2.44mx1.22mx6mm</v>
          </cell>
        </row>
        <row r="238">
          <cell r="D238" t="str">
            <v>16914</v>
          </cell>
          <cell r="E238" t="str">
            <v>placa superboard 2.44mx1.22mx10mm</v>
          </cell>
        </row>
        <row r="239">
          <cell r="D239" t="str">
            <v>16A11</v>
          </cell>
          <cell r="E239" t="str">
            <v xml:space="preserve">frescasa 2.5" </v>
          </cell>
        </row>
        <row r="240">
          <cell r="D240" t="str">
            <v>16A12</v>
          </cell>
          <cell r="E240" t="str">
            <v xml:space="preserve">frescasa 3.5" </v>
          </cell>
        </row>
        <row r="241">
          <cell r="D241" t="str">
            <v>16A13</v>
          </cell>
          <cell r="E241" t="str">
            <v>greenfoam 20 mm</v>
          </cell>
        </row>
        <row r="242">
          <cell r="D242" t="str">
            <v>16A14</v>
          </cell>
          <cell r="E242" t="str">
            <v>Black Theater 1"</v>
          </cell>
        </row>
        <row r="243">
          <cell r="D243" t="str">
            <v>16A22</v>
          </cell>
          <cell r="E243" t="str">
            <v>lana de vidrio 2-1/2" 7.62x0.61m</v>
          </cell>
        </row>
        <row r="244">
          <cell r="D244" t="str">
            <v>16A23</v>
          </cell>
          <cell r="E244" t="str">
            <v>lana de vidrio 3-1/2" 15.24x1.22m</v>
          </cell>
        </row>
        <row r="245">
          <cell r="D245" t="str">
            <v>16A31</v>
          </cell>
          <cell r="E245" t="str">
            <v>superlon blanco reforzado 2mm x 10m</v>
          </cell>
        </row>
        <row r="246">
          <cell r="D246" t="str">
            <v>16B11</v>
          </cell>
          <cell r="E246" t="str">
            <v>lamina coldrolled c16 1x2m</v>
          </cell>
        </row>
        <row r="247">
          <cell r="D247" t="str">
            <v>16B12</v>
          </cell>
          <cell r="E247" t="str">
            <v>lamina coldrolled c18 1.22x2.44m</v>
          </cell>
        </row>
        <row r="248">
          <cell r="D248" t="str">
            <v>16B21</v>
          </cell>
          <cell r="E248" t="str">
            <v>lamina galvanizada c16 1.22x2.44m</v>
          </cell>
        </row>
        <row r="249">
          <cell r="D249" t="str">
            <v>16B22</v>
          </cell>
          <cell r="E249" t="str">
            <v>lamina galvanizada c18 1.22x2.44m</v>
          </cell>
        </row>
        <row r="250">
          <cell r="D250" t="str">
            <v>16C11</v>
          </cell>
          <cell r="E250" t="str">
            <v>corpalosa cal 22 3"</v>
          </cell>
        </row>
        <row r="251">
          <cell r="D251" t="str">
            <v>16C12</v>
          </cell>
          <cell r="E251" t="str">
            <v>corpalosa cal 20 2"</v>
          </cell>
        </row>
        <row r="252">
          <cell r="D252" t="str">
            <v>16C13</v>
          </cell>
          <cell r="E252" t="str">
            <v>metaldeck 2" cal 22</v>
          </cell>
        </row>
        <row r="253">
          <cell r="D253" t="str">
            <v>16C21</v>
          </cell>
          <cell r="E253" t="str">
            <v>lamina en aluminio microperforada 1m x 2m de 1mm r2</v>
          </cell>
        </row>
        <row r="254">
          <cell r="D254" t="str">
            <v>16C22</v>
          </cell>
          <cell r="E254" t="str">
            <v>lamina en aluminio microperforada 1m x 2m de 1mm r6 Y r10</v>
          </cell>
        </row>
        <row r="255">
          <cell r="D255" t="str">
            <v>16C23</v>
          </cell>
          <cell r="E255" t="str">
            <v>lamina en aluminio microperforada 1m x 2m de 1,5mm r4</v>
          </cell>
        </row>
        <row r="256">
          <cell r="D256" t="str">
            <v>16C24</v>
          </cell>
          <cell r="E256" t="str">
            <v>lamina en aluminio microperforada 1m x 2m de 1,5mm r6 y r10</v>
          </cell>
        </row>
        <row r="257">
          <cell r="D257" t="str">
            <v>16D11</v>
          </cell>
          <cell r="E257" t="str">
            <v xml:space="preserve">lamina colaborante en acero c22x2" </v>
          </cell>
        </row>
        <row r="258">
          <cell r="D258" t="str">
            <v>16D12</v>
          </cell>
          <cell r="E258" t="str">
            <v xml:space="preserve">lamina colaborante en acero c18x3" </v>
          </cell>
        </row>
        <row r="259">
          <cell r="D259" t="str">
            <v>16D13</v>
          </cell>
          <cell r="E259" t="str">
            <v xml:space="preserve">lamina colaborante en acero c20x2" </v>
          </cell>
        </row>
        <row r="260">
          <cell r="D260" t="str">
            <v>17111</v>
          </cell>
          <cell r="E260" t="str">
            <v>malla electrosoldada d50 2.35x6mt 11.52kg</v>
          </cell>
        </row>
        <row r="261">
          <cell r="D261" t="str">
            <v>17112</v>
          </cell>
          <cell r="E261" t="str">
            <v xml:space="preserve">malla electrosoldada d63 2.35x6mt 14.11kg </v>
          </cell>
        </row>
        <row r="262">
          <cell r="D262" t="str">
            <v>17113</v>
          </cell>
          <cell r="E262" t="str">
            <v>malla electrosoldada d84 2.35x6mt 18.809kg</v>
          </cell>
        </row>
        <row r="263">
          <cell r="D263" t="str">
            <v>17114</v>
          </cell>
          <cell r="E263" t="str">
            <v>malla electrosoldada d106 2.35x6mt 23.80kg</v>
          </cell>
        </row>
        <row r="264">
          <cell r="D264" t="str">
            <v>17115</v>
          </cell>
          <cell r="E264" t="str">
            <v>malla electrosoldada d131 2.35x6mt 29.26kg</v>
          </cell>
        </row>
        <row r="265">
          <cell r="D265" t="str">
            <v>17116</v>
          </cell>
          <cell r="E265" t="str">
            <v>malla electrosoldada d158 2.35x6mt 35.3529kg</v>
          </cell>
        </row>
        <row r="266">
          <cell r="D266" t="str">
            <v>17117</v>
          </cell>
          <cell r="E266" t="str">
            <v>malla electrosoldada d188 2.35x6mt 42.179kg</v>
          </cell>
        </row>
        <row r="267">
          <cell r="D267" t="str">
            <v>17118</v>
          </cell>
          <cell r="E267" t="str">
            <v>malla electrosoldada d221 2.35x6mt 49.399kg</v>
          </cell>
        </row>
        <row r="268">
          <cell r="D268" t="str">
            <v>17119</v>
          </cell>
          <cell r="E268" t="str">
            <v>malla electrosoldada d257 2.35x6mt 57.40kg</v>
          </cell>
        </row>
        <row r="269">
          <cell r="D269" t="str">
            <v>1711A</v>
          </cell>
          <cell r="E269" t="str">
            <v>malla electrosoldada d335 2.35x6mt 75.049kg</v>
          </cell>
        </row>
        <row r="270">
          <cell r="D270" t="str">
            <v>1711B</v>
          </cell>
          <cell r="E270" t="str">
            <v>malla electrosoldada m-385 codiacero</v>
          </cell>
        </row>
        <row r="271">
          <cell r="D271" t="str">
            <v>17121</v>
          </cell>
          <cell r="E271" t="str">
            <v>malla para gaviones 1x1x2</v>
          </cell>
        </row>
        <row r="272">
          <cell r="D272" t="str">
            <v>17131</v>
          </cell>
          <cell r="E272" t="str">
            <v>malla eslabonada con hueco 3x3 calibre 12</v>
          </cell>
        </row>
        <row r="273">
          <cell r="D273" t="str">
            <v>17161</v>
          </cell>
          <cell r="E273" t="str">
            <v>malla gallinero hueco 1-14" rollo 1.80x30.00m</v>
          </cell>
        </row>
        <row r="274">
          <cell r="D274" t="str">
            <v>17311</v>
          </cell>
          <cell r="E274" t="str">
            <v>tapete milliken ref. broadloom en rollo de 3.66m de ancho</v>
          </cell>
        </row>
        <row r="275">
          <cell r="D275" t="str">
            <v>17511</v>
          </cell>
          <cell r="E275" t="str">
            <v>tela verde cerramiento h: 2.10 m</v>
          </cell>
        </row>
        <row r="276">
          <cell r="D276" t="str">
            <v>17521</v>
          </cell>
          <cell r="E276" t="str">
            <v>malla de nylon para cerramiento canchas</v>
          </cell>
        </row>
        <row r="277">
          <cell r="D277" t="str">
            <v>17522</v>
          </cell>
          <cell r="E277" t="str">
            <v>atrapamalla para seguridad en nylon 8.5x8.5cm con soportes</v>
          </cell>
        </row>
        <row r="278">
          <cell r="D278" t="str">
            <v>17523</v>
          </cell>
          <cell r="E278" t="str">
            <v>malla polisombra</v>
          </cell>
        </row>
        <row r="279">
          <cell r="D279" t="str">
            <v>17611</v>
          </cell>
          <cell r="E279" t="str">
            <v>cinta teflon carrete azul</v>
          </cell>
        </row>
        <row r="280">
          <cell r="D280" t="str">
            <v>17631</v>
          </cell>
          <cell r="E280" t="str">
            <v>cinta de fibra de vidrio x 90m</v>
          </cell>
        </row>
        <row r="281">
          <cell r="D281" t="str">
            <v>17711</v>
          </cell>
          <cell r="E281" t="str">
            <v>estopa blanca 500gr</v>
          </cell>
        </row>
        <row r="282">
          <cell r="D282" t="str">
            <v>18113</v>
          </cell>
          <cell r="E282" t="str">
            <v>bloque 20x20x40 int/2per r13</v>
          </cell>
        </row>
        <row r="283">
          <cell r="D283" t="str">
            <v>18114</v>
          </cell>
          <cell r="E283" t="str">
            <v>bloque 15x20x40 r13 2p intermedio</v>
          </cell>
        </row>
        <row r="284">
          <cell r="D284" t="str">
            <v>18115</v>
          </cell>
          <cell r="E284" t="str">
            <v>bloque catalan 10x15x30 color blanco (color 3)</v>
          </cell>
        </row>
        <row r="285">
          <cell r="D285" t="str">
            <v>18117</v>
          </cell>
          <cell r="E285" t="str">
            <v>bloque catalan 10x15x30 color negro (color 1)</v>
          </cell>
        </row>
        <row r="286">
          <cell r="D286" t="str">
            <v>18118</v>
          </cell>
          <cell r="E286" t="str">
            <v>bloque 12x19x39</v>
          </cell>
        </row>
        <row r="287">
          <cell r="D287" t="str">
            <v>18119</v>
          </cell>
          <cell r="E287" t="str">
            <v>bloque catalan 10x15x30 color gris (color 0)</v>
          </cell>
        </row>
        <row r="288">
          <cell r="D288" t="str">
            <v>1811B</v>
          </cell>
          <cell r="E288" t="str">
            <v>bloque 8x20x40 gris 8,5 kg ntc 4076</v>
          </cell>
        </row>
        <row r="289">
          <cell r="D289" t="str">
            <v>1811C</v>
          </cell>
          <cell r="E289" t="str">
            <v>bloque 10x20x40 gris 10.7 kg ntc 4076</v>
          </cell>
        </row>
        <row r="290">
          <cell r="D290" t="str">
            <v>1811D</v>
          </cell>
          <cell r="E290" t="str">
            <v>bloque 12x20x40 13 mpa gris 12.2 kg ntc 4026</v>
          </cell>
        </row>
        <row r="291">
          <cell r="D291" t="str">
            <v>1811E</v>
          </cell>
          <cell r="E291" t="str">
            <v>bloque 12x20x40 10 mpa gris 12.2 kg ntc 4026</v>
          </cell>
        </row>
        <row r="292">
          <cell r="D292" t="str">
            <v>1811F</v>
          </cell>
          <cell r="E292" t="str">
            <v>bloque concreto CM15 de decoblok</v>
          </cell>
        </row>
        <row r="293">
          <cell r="D293" t="str">
            <v>1811G</v>
          </cell>
          <cell r="E293" t="str">
            <v>bloque 15x20x40 10 mpa gris 15.0 kg ntc 4026</v>
          </cell>
        </row>
        <row r="294">
          <cell r="D294" t="str">
            <v>1811H</v>
          </cell>
          <cell r="E294" t="str">
            <v>bloque col 20x20x40 gris 14.7 kg ntc 4026</v>
          </cell>
        </row>
        <row r="295">
          <cell r="D295" t="str">
            <v>1811I</v>
          </cell>
          <cell r="E295" t="str">
            <v>bloque col 20x20x40 rojo, negro, marron, chocolate, oliva, anticado y ocre 14.7kg ntc 4026</v>
          </cell>
        </row>
        <row r="296">
          <cell r="D296" t="str">
            <v>1811J</v>
          </cell>
          <cell r="E296" t="str">
            <v>bloque 20x20x40 10 mpa gris 16 kg ntc 4026</v>
          </cell>
        </row>
        <row r="297">
          <cell r="D297" t="str">
            <v>1811L</v>
          </cell>
          <cell r="E297" t="str">
            <v>bloque 20x20x40 13 mpa gris 16 kg ntc 4026</v>
          </cell>
        </row>
        <row r="298">
          <cell r="D298" t="str">
            <v>1811M</v>
          </cell>
          <cell r="E298" t="str">
            <v>bloque 12x19x39</v>
          </cell>
        </row>
        <row r="299">
          <cell r="D299" t="str">
            <v>1811N</v>
          </cell>
          <cell r="E299" t="str">
            <v>bloque 12x12x50 13 mpa arena ntc 4026</v>
          </cell>
        </row>
        <row r="300">
          <cell r="D300" t="str">
            <v>1811Ñ</v>
          </cell>
          <cell r="E300" t="str">
            <v>tolete 12x10x40 blanco</v>
          </cell>
        </row>
        <row r="301">
          <cell r="D301" t="str">
            <v>1811O</v>
          </cell>
          <cell r="E301" t="str">
            <v>catalan 15x10x30 gris</v>
          </cell>
        </row>
        <row r="302">
          <cell r="D302" t="str">
            <v>1811P</v>
          </cell>
          <cell r="E302" t="str">
            <v>catalan 15x10x30 negro, rojo, arena, anticado, marron, ocre, verde</v>
          </cell>
        </row>
        <row r="303">
          <cell r="D303" t="str">
            <v>1811Q</v>
          </cell>
          <cell r="E303" t="str">
            <v>catalan 15x10x30 salmon, amarillo, jaspeado</v>
          </cell>
        </row>
        <row r="304">
          <cell r="D304" t="str">
            <v>1811R</v>
          </cell>
          <cell r="E304" t="str">
            <v>catalan 15x10x30 blanco</v>
          </cell>
        </row>
        <row r="305">
          <cell r="D305" t="str">
            <v>1811S</v>
          </cell>
          <cell r="E305" t="str">
            <v>tolete 15x10x40 gris</v>
          </cell>
        </row>
        <row r="306">
          <cell r="D306" t="str">
            <v>1811T</v>
          </cell>
          <cell r="E306" t="str">
            <v>tolete 15x10x40 negro, rojo, arena, anticado, marron, ocre, verde</v>
          </cell>
        </row>
        <row r="307">
          <cell r="D307" t="str">
            <v>1811U</v>
          </cell>
          <cell r="E307" t="str">
            <v>tolete 12x10x40 salmon, amarillo, jaspeado</v>
          </cell>
        </row>
        <row r="308">
          <cell r="D308" t="str">
            <v>1811V</v>
          </cell>
          <cell r="E308" t="str">
            <v>bloque 15x20x40 R10 gris</v>
          </cell>
        </row>
        <row r="309">
          <cell r="D309" t="str">
            <v>1811W</v>
          </cell>
          <cell r="E309" t="str">
            <v>bloque 15x20x40 R13 gris</v>
          </cell>
        </row>
        <row r="310">
          <cell r="D310" t="str">
            <v>1811X</v>
          </cell>
          <cell r="E310" t="str">
            <v>bloque 20x20x40 R13 gris</v>
          </cell>
        </row>
        <row r="311">
          <cell r="D311" t="str">
            <v>1811Y</v>
          </cell>
          <cell r="E311" t="str">
            <v>bloque 10x20x40 R10 gris</v>
          </cell>
        </row>
        <row r="312">
          <cell r="D312" t="str">
            <v>1811Z</v>
          </cell>
          <cell r="E312" t="str">
            <v>bloque catalan tabique recortado 10x15x30 ivory 5.3 kg</v>
          </cell>
        </row>
        <row r="313">
          <cell r="D313" t="str">
            <v>18121</v>
          </cell>
          <cell r="E313" t="str">
            <v>bloque calado persiana 10x20x20</v>
          </cell>
        </row>
        <row r="314">
          <cell r="D314" t="str">
            <v>1812N</v>
          </cell>
          <cell r="E314" t="str">
            <v>chapa bloque 12x12x50 13 mpa arena ntc 4026</v>
          </cell>
        </row>
        <row r="315">
          <cell r="D315" t="str">
            <v>18211</v>
          </cell>
          <cell r="E315" t="str">
            <v xml:space="preserve">tolete 12x12x40 gris 8.5 kg ntc 4076 </v>
          </cell>
        </row>
        <row r="316">
          <cell r="D316" t="str">
            <v>18212</v>
          </cell>
          <cell r="E316" t="str">
            <v>catalan 3x10x30 gris 2.0 kg ntc 4076</v>
          </cell>
        </row>
        <row r="317">
          <cell r="D317" t="str">
            <v>18213</v>
          </cell>
          <cell r="E317" t="str">
            <v>tolete 12x12x40 color rojo, negro, marron, chocolate, oliva, anticado y ocre 8.5 kg ntc 4076</v>
          </cell>
        </row>
        <row r="318">
          <cell r="D318" t="str">
            <v>18214</v>
          </cell>
          <cell r="E318" t="str">
            <v>catalan 3x10x30 rojo, negro, marron, chocolate, oliva, anticado, ocre 2.0 kg ntc 4076</v>
          </cell>
        </row>
        <row r="319">
          <cell r="D319" t="str">
            <v>18215</v>
          </cell>
          <cell r="E319" t="str">
            <v>tolete 12x12x40 amarillo, champaña, salmon, jaspe, beige 8.5 kg ntc 4076</v>
          </cell>
        </row>
        <row r="320">
          <cell r="D320" t="str">
            <v>18216</v>
          </cell>
          <cell r="E320" t="str">
            <v>catalan 3x10x30 amarillo, champaña, salmon, jaspe, beige 2.0 kg ntc 4076</v>
          </cell>
        </row>
        <row r="321">
          <cell r="D321" t="str">
            <v>18217</v>
          </cell>
          <cell r="E321" t="str">
            <v>tolete 12x12x40 blanco, azul, verde 8.5 ntc 4076</v>
          </cell>
        </row>
        <row r="322">
          <cell r="D322" t="str">
            <v>18218</v>
          </cell>
          <cell r="E322" t="str">
            <v>catalan 3x10x30 blanco, azul, verde 2.0 kg ntc 4076</v>
          </cell>
        </row>
        <row r="323">
          <cell r="D323" t="str">
            <v>18219</v>
          </cell>
          <cell r="E323" t="str">
            <v>italiano 12x12x60 gris 12.3 kg ntc 4076</v>
          </cell>
        </row>
        <row r="324">
          <cell r="D324" t="str">
            <v>1821A</v>
          </cell>
          <cell r="E324" t="str">
            <v>tolete xl 3x10x40 gris 3.0 kg ntc 4076</v>
          </cell>
        </row>
        <row r="325">
          <cell r="D325" t="str">
            <v>1821B</v>
          </cell>
          <cell r="E325" t="str">
            <v>italiano 12x12x60 rojo, negro, marron, chocolate, oliva, anticado, ocre 12.3 kg ntc 4076</v>
          </cell>
        </row>
        <row r="326">
          <cell r="D326" t="str">
            <v>1821C</v>
          </cell>
          <cell r="E326" t="str">
            <v>tolete xl 3x10x40 rojo, negrom marron, chocolate, oliva, anticado, ocre 3.0 kg ntc 4076</v>
          </cell>
        </row>
        <row r="327">
          <cell r="D327" t="str">
            <v>1821D</v>
          </cell>
          <cell r="E327" t="str">
            <v>italiano 12x12x60 amarillo, champaña, salmon, jaspe, beige 12.3 kg ntc 4076</v>
          </cell>
        </row>
        <row r="328">
          <cell r="D328" t="str">
            <v>1821E</v>
          </cell>
          <cell r="E328" t="str">
            <v>tolete xl 3x10x40 amarillo, champaña, salmon, jaspe, beige 3.0 kg ntc 4076</v>
          </cell>
        </row>
        <row r="329">
          <cell r="D329" t="str">
            <v>1821F</v>
          </cell>
          <cell r="E329" t="str">
            <v>italiano 12x12x60 blanco, azul, verde 12.3 kg ntc 4076</v>
          </cell>
        </row>
        <row r="330">
          <cell r="D330" t="str">
            <v>1821G</v>
          </cell>
          <cell r="E330" t="str">
            <v>tolete xl 3x10x40 blanco, azul, verde 3.0 kg ntc 4076</v>
          </cell>
        </row>
        <row r="331">
          <cell r="D331" t="str">
            <v>1821H</v>
          </cell>
          <cell r="E331" t="str">
            <v>catalan 15x10x30 gris 5.0 kg ntc 4076</v>
          </cell>
        </row>
        <row r="332">
          <cell r="D332" t="str">
            <v>1821I</v>
          </cell>
          <cell r="E332" t="str">
            <v>catalan 15x10x30 rojo, negro, marron, chocolate, oliva, anticado y ocre 5.0 kg ntc 4076</v>
          </cell>
        </row>
        <row r="333">
          <cell r="D333" t="str">
            <v>1821J</v>
          </cell>
          <cell r="E333" t="str">
            <v>catalan 15x10x30 amarillo, champaña, salmon, jaspe, beige 5.0 kg ntc 4076</v>
          </cell>
        </row>
        <row r="334">
          <cell r="D334" t="str">
            <v>1821K</v>
          </cell>
          <cell r="E334" t="str">
            <v>catalan 15x10x30 blanco, azul, verde 5.0 kg ntc 4076</v>
          </cell>
        </row>
        <row r="335">
          <cell r="D335" t="str">
            <v>1821L</v>
          </cell>
          <cell r="E335" t="str">
            <v>tolete xl 15x10x40 gris 6 kg ntc 4076</v>
          </cell>
        </row>
        <row r="336">
          <cell r="D336" t="str">
            <v>1821M</v>
          </cell>
          <cell r="E336" t="str">
            <v>tolete xl 15x10x40 rojo, negro, marron, chocolate, oliva, anticado y ocre 6.0 kg ntc 4076</v>
          </cell>
        </row>
        <row r="337">
          <cell r="D337" t="str">
            <v>1821N</v>
          </cell>
          <cell r="E337" t="str">
            <v>tolete xl 15x10x40 amarillo, champaña, salmon, jaspe, beige 6.0 kg ntc 4076</v>
          </cell>
        </row>
        <row r="338">
          <cell r="D338" t="str">
            <v>1821Ñ</v>
          </cell>
          <cell r="E338" t="str">
            <v>tolete xl 15x10x40 blanco, azul, verde 6.0 kg ntc 4076</v>
          </cell>
        </row>
        <row r="339">
          <cell r="D339" t="str">
            <v>1821O</v>
          </cell>
          <cell r="E339" t="str">
            <v>bloque split 15x20x40 gris 15kg ntc 4076</v>
          </cell>
        </row>
        <row r="340">
          <cell r="D340" t="str">
            <v>18222</v>
          </cell>
          <cell r="E340" t="str">
            <v>adoquin tactil guia o alerta 20x20x6 rojo, negro, marron, chocolate, oliva, anticado, ocre 5.4 kg ntc 2017</v>
          </cell>
        </row>
        <row r="341">
          <cell r="D341" t="str">
            <v>18223</v>
          </cell>
          <cell r="E341" t="str">
            <v>adoquin tactil guia o alerta 20x20x6 blanco, azul, verde 5.4 kg ntc 2017</v>
          </cell>
        </row>
        <row r="342">
          <cell r="D342" t="str">
            <v>18224</v>
          </cell>
          <cell r="E342" t="str">
            <v>adoquin tactil guia o alerta 20x20x6 amarillo, champaña, salmon, jaspe, beige 5.4 kg ntc 2017</v>
          </cell>
        </row>
        <row r="343">
          <cell r="D343" t="str">
            <v>18225</v>
          </cell>
          <cell r="E343" t="str">
            <v>adoquin tactil guia o alerta 20x20x8 gris 7.4 kg ntc 2017</v>
          </cell>
        </row>
        <row r="344">
          <cell r="D344" t="str">
            <v>18226</v>
          </cell>
          <cell r="E344" t="str">
            <v>adoquin tactil guia o alerta 20x20x8 rojo, negro, marron, chocolate, oliva, anticado, ocre 7.4 kg ntc 2017</v>
          </cell>
        </row>
        <row r="345">
          <cell r="D345" t="str">
            <v>18227</v>
          </cell>
          <cell r="E345" t="str">
            <v>adoquin 10x20x6 gris 2.7 kg ntc 2017</v>
          </cell>
        </row>
        <row r="346">
          <cell r="D346" t="str">
            <v>18228</v>
          </cell>
          <cell r="E346" t="str">
            <v>adoquin 10x20x6 rojo, negro, marron, chocolate, oliva, anticado y ocre 2.7 kg ntc 2017</v>
          </cell>
        </row>
        <row r="347">
          <cell r="D347" t="str">
            <v>18229</v>
          </cell>
          <cell r="E347" t="str">
            <v>adoquin 10x20x6 amarillo, champaña, salmon, jaspe, beige 2.7 kg ntc 2017</v>
          </cell>
        </row>
        <row r="348">
          <cell r="D348" t="str">
            <v>1822A</v>
          </cell>
          <cell r="E348" t="str">
            <v>adoquin 10x20x6 blanco, azul, verde 2.7 kg ntc 2017</v>
          </cell>
        </row>
        <row r="349">
          <cell r="D349" t="str">
            <v>1822B</v>
          </cell>
          <cell r="E349" t="str">
            <v>adoquin 10x20x8 gris 3.7 kg ntc 2017</v>
          </cell>
        </row>
        <row r="350">
          <cell r="D350" t="str">
            <v>1822C</v>
          </cell>
          <cell r="E350" t="str">
            <v>adoquin 10x20x8 rojo, negro, marron, chcolate, oliva, anticado, ocre 3.7 kg ntc 2017</v>
          </cell>
        </row>
        <row r="351">
          <cell r="D351" t="str">
            <v>1822D</v>
          </cell>
          <cell r="E351" t="str">
            <v>adoquin 10x20x8 amarillo, champaña, salmon, jaspe, beige 3.7 kg ntc 2017</v>
          </cell>
        </row>
        <row r="352">
          <cell r="D352" t="str">
            <v>1822E</v>
          </cell>
          <cell r="E352" t="str">
            <v>adoquin 10x20x8 blanco, azul, verde 3.7 kg ntc 2017</v>
          </cell>
        </row>
        <row r="353">
          <cell r="D353" t="str">
            <v>1822F</v>
          </cell>
          <cell r="E353" t="str">
            <v>adoquin cuadrado A-20</v>
          </cell>
        </row>
        <row r="354">
          <cell r="D354" t="str">
            <v>1822G</v>
          </cell>
          <cell r="E354" t="str">
            <v>adoquin cuadrado 20x20x6 rojo, negro, marron, chocolate, oliva, anticado, ocre 5.4 kg ntc 2017</v>
          </cell>
        </row>
        <row r="355">
          <cell r="D355" t="str">
            <v>1822H</v>
          </cell>
          <cell r="E355" t="str">
            <v>adoquin cuadrado 20x20x6 amarillo, champaña, salmon, jaspe, beige 5.4 kg ntc 2017</v>
          </cell>
        </row>
        <row r="356">
          <cell r="D356" t="str">
            <v>1822I</v>
          </cell>
          <cell r="E356" t="str">
            <v>adoquin cuadrado 20x20x6 blanco, azul, verde 5.4 kg 2017</v>
          </cell>
        </row>
        <row r="357">
          <cell r="D357" t="str">
            <v>1822J</v>
          </cell>
          <cell r="E357" t="str">
            <v>adoquin peatonal 20x10x6 gris</v>
          </cell>
        </row>
        <row r="358">
          <cell r="D358" t="str">
            <v>1822K</v>
          </cell>
          <cell r="E358" t="str">
            <v>loseta peatonal tactil 40x40x6</v>
          </cell>
        </row>
        <row r="359">
          <cell r="D359" t="str">
            <v>1822L</v>
          </cell>
          <cell r="E359" t="str">
            <v>loseta prefabricada 220x30x6</v>
          </cell>
        </row>
        <row r="360">
          <cell r="D360" t="str">
            <v>1822M</v>
          </cell>
          <cell r="E360" t="str">
            <v>loseta tactil alerta 6x40x40 salmon, amarillo</v>
          </cell>
        </row>
        <row r="361">
          <cell r="D361" t="str">
            <v>1822N</v>
          </cell>
          <cell r="E361" t="str">
            <v>loseta tactil alerta 6x40x40 blanco</v>
          </cell>
        </row>
        <row r="362">
          <cell r="D362" t="str">
            <v>1822Ñ</v>
          </cell>
          <cell r="E362" t="str">
            <v>adoquin 8x10x20 salmon, amarillo</v>
          </cell>
        </row>
        <row r="363">
          <cell r="D363" t="str">
            <v>1822O</v>
          </cell>
          <cell r="E363" t="str">
            <v>adoquin 8x10x20 blanco</v>
          </cell>
        </row>
        <row r="364">
          <cell r="D364" t="str">
            <v>1822P</v>
          </cell>
          <cell r="E364" t="str">
            <v>loseta peatonal tactil 40x40x6 gris</v>
          </cell>
        </row>
        <row r="365">
          <cell r="D365" t="str">
            <v>1822Q</v>
          </cell>
          <cell r="E365" t="str">
            <v>adoquin 8x20x20 negro, rojo, arena, anticado, jaspeado, marron, ocre, verde</v>
          </cell>
        </row>
        <row r="366">
          <cell r="D366" t="str">
            <v>1822R</v>
          </cell>
          <cell r="E366" t="str">
            <v>loseta prefabricada 1.50x0.20x0.06m gris oscuro</v>
          </cell>
        </row>
        <row r="367">
          <cell r="D367" t="str">
            <v>1822S</v>
          </cell>
          <cell r="E367" t="str">
            <v>adoquin 8x20x20 salmon, amarillo</v>
          </cell>
        </row>
        <row r="368">
          <cell r="D368" t="str">
            <v>1822T</v>
          </cell>
          <cell r="E368" t="str">
            <v>loseta prefabricada 1.50x0.40x0.06m gris claro</v>
          </cell>
        </row>
        <row r="369">
          <cell r="D369" t="str">
            <v>1822U</v>
          </cell>
          <cell r="E369" t="str">
            <v>adoquin 8x20x20 blanco</v>
          </cell>
        </row>
        <row r="370">
          <cell r="D370" t="str">
            <v>1822V</v>
          </cell>
          <cell r="E370" t="str">
            <v>loseta prefabricada 0.90x0.32x0.06m gris claro</v>
          </cell>
        </row>
        <row r="371">
          <cell r="D371" t="str">
            <v>1822W</v>
          </cell>
          <cell r="E371" t="str">
            <v>adoquin tactil guia 6x20x20 gris</v>
          </cell>
        </row>
        <row r="372">
          <cell r="D372" t="str">
            <v>1822X</v>
          </cell>
          <cell r="E372" t="str">
            <v>adoquin tactil guia 6x20x20 negro, rojo, arena, anticado, jaspeado, marron, ocre, verde</v>
          </cell>
        </row>
        <row r="373">
          <cell r="D373" t="str">
            <v>1822Y</v>
          </cell>
          <cell r="E373" t="str">
            <v>adoquin tactil guia 6x20x20 salmon, amarillo</v>
          </cell>
        </row>
        <row r="374">
          <cell r="D374" t="str">
            <v>1822Z</v>
          </cell>
          <cell r="E374" t="str">
            <v>adoquin tactil guia 6x20x20 blanco</v>
          </cell>
        </row>
        <row r="375">
          <cell r="D375" t="str">
            <v>1823A</v>
          </cell>
          <cell r="E375" t="str">
            <v>adoquin 40x40x8 vehicular liso gris</v>
          </cell>
        </row>
        <row r="376">
          <cell r="D376" t="str">
            <v>1823B</v>
          </cell>
          <cell r="E376" t="str">
            <v>tablequin mix 65x12 y 65x20 de adoquinar</v>
          </cell>
        </row>
        <row r="377">
          <cell r="D377" t="str">
            <v>1823C</v>
          </cell>
          <cell r="E377" t="str">
            <v>natura gran formato 60x30 de adoquinar</v>
          </cell>
        </row>
        <row r="378">
          <cell r="D378" t="str">
            <v>18311</v>
          </cell>
          <cell r="E378" t="str">
            <v>tolete 15x10x40 salmon, amarillo, jaspeado</v>
          </cell>
        </row>
        <row r="379">
          <cell r="D379" t="str">
            <v>18312</v>
          </cell>
          <cell r="E379" t="str">
            <v xml:space="preserve">bloque 20x20x40 R13 gris </v>
          </cell>
        </row>
        <row r="380">
          <cell r="D380" t="str">
            <v>18313</v>
          </cell>
          <cell r="E380" t="str">
            <v>tolete 12x10x40 negro, rojo, arena, anticado, marron, ocre, verde</v>
          </cell>
        </row>
        <row r="381">
          <cell r="D381" t="str">
            <v>18314</v>
          </cell>
          <cell r="E381" t="str">
            <v xml:space="preserve">tolete 12x10x40 gris </v>
          </cell>
        </row>
        <row r="382">
          <cell r="D382" t="str">
            <v>18315</v>
          </cell>
          <cell r="E382" t="str">
            <v>bloque 12x20x40 R10 gris</v>
          </cell>
        </row>
        <row r="383">
          <cell r="D383" t="str">
            <v>18316</v>
          </cell>
          <cell r="E383" t="str">
            <v>bloque 10x20x40 R8 gris</v>
          </cell>
        </row>
        <row r="384">
          <cell r="D384" t="str">
            <v>18321</v>
          </cell>
          <cell r="E384" t="str">
            <v>adoquin cuadrado 20x20x8 gris 7.4 ntc 2017</v>
          </cell>
        </row>
        <row r="385">
          <cell r="D385" t="str">
            <v>18323</v>
          </cell>
          <cell r="E385" t="str">
            <v>adoquin 40X40X8 plano gris</v>
          </cell>
        </row>
        <row r="386">
          <cell r="D386" t="str">
            <v>18324</v>
          </cell>
          <cell r="E386" t="str">
            <v>adoquin cuadrado 20x20x8 amarilo, champaña, salmon, jaspe, beige 7.4 kg ntc 2017</v>
          </cell>
        </row>
        <row r="387">
          <cell r="D387" t="str">
            <v>18325</v>
          </cell>
          <cell r="E387" t="str">
            <v>adoquin cuadrado 20x20x8 rojo, negro, marron, chocolate, oliva, anticado, ocre 7.4 kg ntc 2017</v>
          </cell>
        </row>
        <row r="388">
          <cell r="D388" t="str">
            <v>18326</v>
          </cell>
          <cell r="E388" t="str">
            <v>adoquin cuadrado 20x20x8 blanco, azul, verde 7.4 kg ntc 2017</v>
          </cell>
        </row>
        <row r="389">
          <cell r="D389" t="str">
            <v>18327</v>
          </cell>
          <cell r="E389" t="str">
            <v>adoquin tactil guia o alerta 20x20x6 gris 5.4 kg ntc 2017</v>
          </cell>
        </row>
        <row r="390">
          <cell r="D390" t="str">
            <v>18328</v>
          </cell>
          <cell r="E390" t="str">
            <v>adoquin tactil guia o alerta 20x20x8 amarillo, champaña, salmon, jaspe, beige 7.4 kg ntc 2017</v>
          </cell>
        </row>
        <row r="391">
          <cell r="D391" t="str">
            <v>18329</v>
          </cell>
          <cell r="E391" t="str">
            <v>adoquin tactil guia o alerta 20x20x8 blanco, azul, verde 7.4 kg ntc 2017</v>
          </cell>
        </row>
        <row r="392">
          <cell r="D392" t="str">
            <v>1832A</v>
          </cell>
          <cell r="E392" t="str">
            <v>adoquin tactil guia 8x20x20 negro, rojo, arena, anticado, jaspeado, marron, ocre, verde</v>
          </cell>
        </row>
        <row r="393">
          <cell r="D393" t="str">
            <v>1832B</v>
          </cell>
          <cell r="E393" t="str">
            <v>adoquin tactil guia 8x20x20 gris</v>
          </cell>
        </row>
        <row r="394">
          <cell r="D394" t="str">
            <v>1832C</v>
          </cell>
          <cell r="E394" t="str">
            <v>adoquin tactil guia 8x20x20 blanco</v>
          </cell>
        </row>
        <row r="395">
          <cell r="D395" t="str">
            <v>1832D</v>
          </cell>
          <cell r="E395" t="str">
            <v>adoquin tactil guia 8x20x20 salmon, amarillo</v>
          </cell>
        </row>
        <row r="396">
          <cell r="D396" t="str">
            <v>1832E</v>
          </cell>
          <cell r="E396" t="str">
            <v>adoquin tactil alerta 6x20x20 negro, rojo, arena, anticado, jaspeado, marron, ocre, verde</v>
          </cell>
        </row>
        <row r="397">
          <cell r="D397" t="str">
            <v>1832F</v>
          </cell>
          <cell r="E397" t="str">
            <v>adoquin tactil alerta 6x20x20 salmon, amarillo</v>
          </cell>
        </row>
        <row r="398">
          <cell r="D398" t="str">
            <v>1832G</v>
          </cell>
          <cell r="E398" t="str">
            <v>adoquin tactil alerta 6x20x20 blanco</v>
          </cell>
        </row>
        <row r="399">
          <cell r="D399" t="str">
            <v>1832H</v>
          </cell>
          <cell r="E399" t="str">
            <v>adoquin tactil alerta 6x20x20 gris</v>
          </cell>
        </row>
        <row r="400">
          <cell r="D400" t="str">
            <v>1832I</v>
          </cell>
          <cell r="E400" t="str">
            <v>adoquin 20x20x6 plano gris</v>
          </cell>
        </row>
        <row r="401">
          <cell r="D401" t="str">
            <v>1832J</v>
          </cell>
          <cell r="E401" t="str">
            <v>loseta 6x40x40 gris</v>
          </cell>
        </row>
        <row r="402">
          <cell r="D402" t="str">
            <v>1832K</v>
          </cell>
          <cell r="E402" t="str">
            <v>adoquin 20x20x8 plano gris</v>
          </cell>
        </row>
        <row r="403">
          <cell r="D403" t="str">
            <v>1832L</v>
          </cell>
          <cell r="E403" t="str">
            <v>loseta 6x40x40 negro, rojo, arena, anticado, jaspeado, marron, ocre, verde</v>
          </cell>
        </row>
        <row r="404">
          <cell r="D404" t="str">
            <v>1832M</v>
          </cell>
          <cell r="E404" t="str">
            <v>loseta 6x40x40 salmon, amarillo</v>
          </cell>
        </row>
        <row r="405">
          <cell r="D405" t="str">
            <v>1832N</v>
          </cell>
          <cell r="E405" t="str">
            <v>adoquin 6x10x20 negro, rojo, arena, anticado, jaspeado, marron, ocare, verde</v>
          </cell>
        </row>
        <row r="406">
          <cell r="D406" t="str">
            <v>1832Ñ</v>
          </cell>
          <cell r="E406" t="str">
            <v>loseta 6x40x40 blanco</v>
          </cell>
        </row>
        <row r="407">
          <cell r="D407" t="str">
            <v>1832O</v>
          </cell>
          <cell r="E407" t="str">
            <v>adoquin 6x10x20 salmon, amarillo</v>
          </cell>
        </row>
        <row r="408">
          <cell r="D408" t="str">
            <v>1832P</v>
          </cell>
          <cell r="E408" t="str">
            <v>loseta tactil guia 6x40x40 gris</v>
          </cell>
        </row>
        <row r="409">
          <cell r="D409" t="str">
            <v>1832Q</v>
          </cell>
          <cell r="E409" t="str">
            <v>adoquin 6x10x20 blanco</v>
          </cell>
        </row>
        <row r="410">
          <cell r="D410" t="str">
            <v>1832R</v>
          </cell>
          <cell r="E410" t="str">
            <v>loseta tactil guia 6x40x40 negro, rojo, arena, anticado, jaspeado, marron, ocre, verde</v>
          </cell>
        </row>
        <row r="411">
          <cell r="D411" t="str">
            <v>1832S</v>
          </cell>
          <cell r="E411" t="str">
            <v>adoquin 6x20x20 negro, rojo, arena, anticado, jaspeado, marron, ocre, verde</v>
          </cell>
        </row>
        <row r="412">
          <cell r="D412" t="str">
            <v>1832T</v>
          </cell>
          <cell r="E412" t="str">
            <v>loseta tactil guia 6x40x40 salmon, amarillo</v>
          </cell>
        </row>
        <row r="413">
          <cell r="D413" t="str">
            <v>1832U</v>
          </cell>
          <cell r="E413" t="str">
            <v>adoquin 6x20x20 salmon, amarillo</v>
          </cell>
        </row>
        <row r="414">
          <cell r="D414" t="str">
            <v>1832V</v>
          </cell>
          <cell r="E414" t="str">
            <v>loseta tactil guia 6x40x40 blanco</v>
          </cell>
        </row>
        <row r="415">
          <cell r="D415" t="str">
            <v>1832W</v>
          </cell>
          <cell r="E415" t="str">
            <v>adoquin 6x20x20 blanco</v>
          </cell>
        </row>
        <row r="416">
          <cell r="D416" t="str">
            <v>1832X</v>
          </cell>
          <cell r="E416" t="str">
            <v>loseta tactil alerta 6x40x40 gris</v>
          </cell>
        </row>
        <row r="417">
          <cell r="D417" t="str">
            <v>1832Y</v>
          </cell>
          <cell r="E417" t="str">
            <v>adoquin 8x10x20 negro, rojo, arena, anticado, jaspeado, marron, ocre, verde</v>
          </cell>
        </row>
        <row r="418">
          <cell r="D418" t="str">
            <v>1832Z</v>
          </cell>
          <cell r="E418" t="str">
            <v>loseta tactil alerta 6x40x40 negro, rojo, arena, anticado, jaspeado, marron, ocre, verde</v>
          </cell>
        </row>
        <row r="419">
          <cell r="D419" t="str">
            <v>1833A</v>
          </cell>
          <cell r="E419" t="str">
            <v>loseta tactil guia 6x20x20 salmon, amarillo</v>
          </cell>
        </row>
        <row r="420">
          <cell r="D420" t="str">
            <v>18421</v>
          </cell>
          <cell r="E420" t="str">
            <v>adoquin 8x10x20 gris</v>
          </cell>
        </row>
        <row r="421">
          <cell r="D421" t="str">
            <v>18422</v>
          </cell>
          <cell r="E421" t="str">
            <v>loseta prefabricada 0.84x0.58x0.06m gris claro</v>
          </cell>
        </row>
        <row r="422">
          <cell r="D422" t="str">
            <v>18423</v>
          </cell>
          <cell r="E422" t="str">
            <v>gramoquin gris 23x23x8cm</v>
          </cell>
        </row>
        <row r="423">
          <cell r="D423" t="str">
            <v>18424</v>
          </cell>
          <cell r="E423" t="str">
            <v>loseta prefabricada en concreto 3x10x60 blanco</v>
          </cell>
        </row>
        <row r="424">
          <cell r="D424" t="str">
            <v>18425</v>
          </cell>
          <cell r="E424" t="str">
            <v>adoquin rectangular vehicular 5x10x20 arcilla</v>
          </cell>
        </row>
        <row r="425">
          <cell r="D425" t="str">
            <v>18426</v>
          </cell>
          <cell r="E425" t="str">
            <v>tableta piso pescadero</v>
          </cell>
        </row>
        <row r="426">
          <cell r="D426" t="str">
            <v>18427</v>
          </cell>
          <cell r="E426" t="str">
            <v>gramoquin gris 43x29x10cm</v>
          </cell>
        </row>
        <row r="427">
          <cell r="D427" t="str">
            <v>18511</v>
          </cell>
          <cell r="E427" t="str">
            <v>ladrillo rayado horizontal 9x20x40 ne</v>
          </cell>
        </row>
        <row r="428">
          <cell r="D428" t="str">
            <v>18512</v>
          </cell>
          <cell r="E428" t="str">
            <v>ladrillo rayado horizontal 9x20x40 liviano ne</v>
          </cell>
        </row>
        <row r="429">
          <cell r="D429" t="str">
            <v>18513</v>
          </cell>
          <cell r="E429" t="str">
            <v>ladrillo rayado horizontal 12x20x40 ne</v>
          </cell>
        </row>
        <row r="430">
          <cell r="D430" t="str">
            <v>18514</v>
          </cell>
          <cell r="E430" t="str">
            <v>ladrillo rayado horizontal 12x20x40 liviano ne</v>
          </cell>
        </row>
        <row r="431">
          <cell r="D431" t="str">
            <v>18515</v>
          </cell>
          <cell r="E431" t="str">
            <v>ladrillo rayado horizontal 15x20x40 ne</v>
          </cell>
        </row>
        <row r="432">
          <cell r="D432" t="str">
            <v>18516</v>
          </cell>
          <cell r="E432" t="str">
            <v>ladrillo rayado horizontal 15x20x40 liviano ne</v>
          </cell>
        </row>
        <row r="433">
          <cell r="D433" t="str">
            <v>18517</v>
          </cell>
          <cell r="E433" t="str">
            <v xml:space="preserve">ladrillo 10x20x40 perforacion horizontal </v>
          </cell>
        </row>
        <row r="434">
          <cell r="D434" t="str">
            <v>18518</v>
          </cell>
          <cell r="E434" t="str">
            <v>ladrillo 10x20x40 macizo</v>
          </cell>
        </row>
        <row r="435">
          <cell r="D435" t="str">
            <v>18519</v>
          </cell>
          <cell r="E435" t="str">
            <v>ladrillo farol 10x20x30 perforacion horizontal</v>
          </cell>
        </row>
        <row r="436">
          <cell r="D436" t="str">
            <v>1851A</v>
          </cell>
          <cell r="E436" t="str">
            <v>ladrillo rayado horizontal 8x20x40 ne</v>
          </cell>
        </row>
        <row r="437">
          <cell r="D437" t="str">
            <v>1851B</v>
          </cell>
          <cell r="E437" t="str">
            <v>ladrillo rayado vertical 9x20x40 e</v>
          </cell>
        </row>
        <row r="438">
          <cell r="D438" t="str">
            <v>1851C</v>
          </cell>
          <cell r="E438" t="str">
            <v xml:space="preserve">ladrillo rayado vertical 12x20x40 e </v>
          </cell>
        </row>
        <row r="439">
          <cell r="D439" t="str">
            <v>1851D</v>
          </cell>
          <cell r="E439" t="str">
            <v>ladrillo rayado vertical 15x20x40 e</v>
          </cell>
        </row>
        <row r="440">
          <cell r="D440" t="str">
            <v>1851E</v>
          </cell>
          <cell r="E440" t="str">
            <v>ladrillo rayado vertical 9x20x40 ne</v>
          </cell>
        </row>
        <row r="441">
          <cell r="D441" t="str">
            <v>1851F</v>
          </cell>
          <cell r="E441" t="str">
            <v>ladrillo rayado vertical 12x20x40 ne</v>
          </cell>
        </row>
        <row r="442">
          <cell r="D442" t="str">
            <v>1851G</v>
          </cell>
          <cell r="E442" t="str">
            <v>ladrillo rayado vertical 15x20x40 ne</v>
          </cell>
        </row>
        <row r="443">
          <cell r="D443" t="str">
            <v>1851H</v>
          </cell>
          <cell r="E443" t="str">
            <v>ladrillo liso horizontal #4 9x20x40 ne</v>
          </cell>
        </row>
        <row r="444">
          <cell r="D444" t="str">
            <v>1851I</v>
          </cell>
          <cell r="E444" t="str">
            <v>ladrillo rayado horizontal #5 12x20x33 ne</v>
          </cell>
        </row>
        <row r="445">
          <cell r="D445" t="str">
            <v>1851J</v>
          </cell>
          <cell r="E445" t="str">
            <v>ladrillo liso horizontal #6 15x20x40 ne</v>
          </cell>
        </row>
        <row r="446">
          <cell r="D446" t="str">
            <v>1851K</v>
          </cell>
          <cell r="E446" t="str">
            <v>ladrillo liso horizontal 8cm 8x20x40 ne</v>
          </cell>
        </row>
        <row r="447">
          <cell r="D447" t="str">
            <v>1851L</v>
          </cell>
          <cell r="E447" t="str">
            <v>ladrillo liso horizontal castellano 12x13x30 ne</v>
          </cell>
        </row>
        <row r="448">
          <cell r="D448" t="str">
            <v>1851M</v>
          </cell>
          <cell r="E448" t="str">
            <v>ladrillo liso horizontal catalan natural 10x15x30 ne</v>
          </cell>
        </row>
        <row r="449">
          <cell r="D449" t="str">
            <v>1851N</v>
          </cell>
          <cell r="E449" t="str">
            <v>ladrillo liso horizontal catalan palido 10x15x30 ne</v>
          </cell>
        </row>
        <row r="450">
          <cell r="D450" t="str">
            <v>1851Ñ</v>
          </cell>
          <cell r="E450" t="str">
            <v>ladrillo liso horizontal catalan moreno 10x15x30 ne</v>
          </cell>
        </row>
        <row r="451">
          <cell r="D451" t="str">
            <v>1851O</v>
          </cell>
          <cell r="E451" t="str">
            <v>ladrillo liso horizontal catalan corcho10x15x30 ne</v>
          </cell>
        </row>
        <row r="452">
          <cell r="D452" t="str">
            <v>1851P</v>
          </cell>
          <cell r="E452" t="str">
            <v>ladrillo liso horizontal catalan grande 10x15x40</v>
          </cell>
        </row>
        <row r="453">
          <cell r="D453" t="str">
            <v>1851Q</v>
          </cell>
          <cell r="E453" t="str">
            <v>ladrillo liso horizontal bocadillo 6x12x25 ne</v>
          </cell>
        </row>
        <row r="454">
          <cell r="D454" t="str">
            <v>1851R</v>
          </cell>
          <cell r="E454" t="str">
            <v>ladrillo liso horizontal bocadillo corcho 6x12x25 ne</v>
          </cell>
        </row>
        <row r="455">
          <cell r="D455" t="str">
            <v>1851S</v>
          </cell>
          <cell r="E455" t="str">
            <v>ladrillo liso horizontal bocadillo multiperforado 6x12x25 ne</v>
          </cell>
        </row>
        <row r="456">
          <cell r="D456" t="str">
            <v>1851T</v>
          </cell>
          <cell r="E456" t="str">
            <v>ladrillo liso horizontal milano natural 6x12x40 ne</v>
          </cell>
        </row>
        <row r="457">
          <cell r="D457" t="str">
            <v>1851U</v>
          </cell>
          <cell r="E457" t="str">
            <v>ladrillo liso horizontal milano palido 6x12x40 ne</v>
          </cell>
        </row>
        <row r="458">
          <cell r="D458" t="str">
            <v>1851V</v>
          </cell>
          <cell r="E458" t="str">
            <v>ladrillo liso horizontal milano moreno 6x12x40 ne</v>
          </cell>
        </row>
        <row r="459">
          <cell r="D459" t="str">
            <v>1851W</v>
          </cell>
          <cell r="E459" t="str">
            <v>ladrillo natural liso vertical bocadillo stiff 6x12x24 e</v>
          </cell>
        </row>
        <row r="460">
          <cell r="D460" t="str">
            <v>1851X</v>
          </cell>
          <cell r="E460" t="str">
            <v>ladrillo liso vertical bocadillo palido stiff 6x12x24 e</v>
          </cell>
        </row>
        <row r="461">
          <cell r="D461" t="str">
            <v>1851Y</v>
          </cell>
          <cell r="E461" t="str">
            <v>ladrillo liso vertical bocadillo moreno stiff 6x12x24 e</v>
          </cell>
        </row>
        <row r="462">
          <cell r="D462" t="str">
            <v>1851Z</v>
          </cell>
          <cell r="E462" t="str">
            <v>ladrillo liso vertical terminal bocadillo corcho 6x12x24 e</v>
          </cell>
        </row>
        <row r="463">
          <cell r="D463" t="str">
            <v>18520</v>
          </cell>
          <cell r="E463" t="str">
            <v>ladrillo farol 12x23x33 perforacion horizontal</v>
          </cell>
        </row>
        <row r="464">
          <cell r="D464" t="str">
            <v>18521</v>
          </cell>
          <cell r="E464" t="str">
            <v>ladrillo liso vertical terminal catalan esctuctural 10x15x30 e</v>
          </cell>
        </row>
        <row r="465">
          <cell r="D465" t="str">
            <v>18522</v>
          </cell>
          <cell r="E465" t="str">
            <v>ladrillo liso vertical terminal catalan palido stiff 10x15x30 e</v>
          </cell>
        </row>
        <row r="466">
          <cell r="D466" t="str">
            <v>18523</v>
          </cell>
          <cell r="E466" t="str">
            <v>ladrillo liso vertical terminal caralan moreno stiff 10x15x40</v>
          </cell>
        </row>
        <row r="467">
          <cell r="D467" t="str">
            <v>18524</v>
          </cell>
          <cell r="E467" t="str">
            <v>ladrllo liso vertical terminal bocadillo 6x12x24 ne</v>
          </cell>
        </row>
        <row r="468">
          <cell r="D468" t="str">
            <v>18525</v>
          </cell>
          <cell r="E468" t="str">
            <v>ladrillo liso vertical terminal catalan 10x15x30 ne</v>
          </cell>
        </row>
        <row r="469">
          <cell r="D469" t="str">
            <v>18526</v>
          </cell>
          <cell r="E469" t="str">
            <v>bloque prensado btc 15x20x40</v>
          </cell>
        </row>
        <row r="470">
          <cell r="D470" t="str">
            <v>185A1</v>
          </cell>
          <cell r="E470" t="str">
            <v>calado cuadro 10x20x20 ne</v>
          </cell>
        </row>
        <row r="471">
          <cell r="D471" t="str">
            <v>185A2</v>
          </cell>
          <cell r="E471" t="str">
            <v>calado cuadro 12x20x20 ne</v>
          </cell>
        </row>
        <row r="472">
          <cell r="D472" t="str">
            <v>185A3</v>
          </cell>
          <cell r="E472" t="str">
            <v>calado cuadro 15x20x20 ne</v>
          </cell>
        </row>
        <row r="473">
          <cell r="D473" t="str">
            <v>185C1</v>
          </cell>
          <cell r="E473" t="str">
            <v>chapa catalan extruida 2x10x30 ne</v>
          </cell>
        </row>
        <row r="474">
          <cell r="D474" t="str">
            <v>185C2</v>
          </cell>
          <cell r="E474" t="str">
            <v>chapa catalan palida 2x10x30 ne</v>
          </cell>
        </row>
        <row r="475">
          <cell r="D475" t="str">
            <v>185C3</v>
          </cell>
          <cell r="E475" t="str">
            <v>chapa bocadillo romano natural 2x10x30 ne</v>
          </cell>
        </row>
        <row r="476">
          <cell r="D476" t="str">
            <v>185C4</v>
          </cell>
          <cell r="E476" t="str">
            <v>chapa bocadillo romano palido 2x6x30 ne</v>
          </cell>
        </row>
        <row r="477">
          <cell r="D477" t="str">
            <v>185C5</v>
          </cell>
          <cell r="E477" t="str">
            <v>chapa bocadillo romano moreno 2x6x30</v>
          </cell>
        </row>
        <row r="478">
          <cell r="D478" t="str">
            <v>185C6</v>
          </cell>
          <cell r="E478" t="str">
            <v>chapa bocadillo natural 2x6x25 ne</v>
          </cell>
        </row>
        <row r="479">
          <cell r="D479" t="str">
            <v>185C7</v>
          </cell>
          <cell r="E479" t="str">
            <v>chapa bocadillo palido 2x6x25 ne</v>
          </cell>
        </row>
        <row r="480">
          <cell r="D480" t="str">
            <v>185C8</v>
          </cell>
          <cell r="E480" t="str">
            <v>chapa bocadillo moreno 2x6x25 ne</v>
          </cell>
        </row>
        <row r="481">
          <cell r="D481" t="str">
            <v>18811</v>
          </cell>
          <cell r="E481" t="str">
            <v>bordillo barrera 45x15x80 110 kg ntc 4109</v>
          </cell>
        </row>
        <row r="482">
          <cell r="D482" t="str">
            <v>18812</v>
          </cell>
          <cell r="E482" t="str">
            <v>prefabricado tipo "deck" 14.5x1x4.5 m gris</v>
          </cell>
        </row>
        <row r="483">
          <cell r="D483" t="str">
            <v>18813</v>
          </cell>
          <cell r="E483" t="str">
            <v>bordillo barrera recto prefabricado ficha A10</v>
          </cell>
        </row>
        <row r="484">
          <cell r="D484" t="str">
            <v>18814</v>
          </cell>
          <cell r="E484" t="str">
            <v>bordillo rectangular recto prefabricado ficha A80</v>
          </cell>
        </row>
        <row r="485">
          <cell r="D485" t="str">
            <v>18815</v>
          </cell>
          <cell r="E485" t="str">
            <v>cañuela prefabricada a-125</v>
          </cell>
        </row>
        <row r="486">
          <cell r="D486" t="str">
            <v>18816</v>
          </cell>
          <cell r="E486" t="str">
            <v>bordillo 35x15x80 82 kg ntc 4109</v>
          </cell>
        </row>
        <row r="487">
          <cell r="D487" t="str">
            <v>18817</v>
          </cell>
          <cell r="E487" t="str">
            <v>topellantas 15 X 70 X 16 cm pintado</v>
          </cell>
        </row>
        <row r="488">
          <cell r="D488" t="str">
            <v>18818</v>
          </cell>
          <cell r="E488" t="str">
            <v>bordillo rectangular recto 15 X 35 X 80 x87k</v>
          </cell>
        </row>
        <row r="489">
          <cell r="D489" t="str">
            <v>18819</v>
          </cell>
          <cell r="E489" t="str">
            <v>prefabricado tipo "deck" 14.5x1x4.5 m blanco</v>
          </cell>
        </row>
        <row r="490">
          <cell r="D490" t="str">
            <v>1881A</v>
          </cell>
          <cell r="E490" t="str">
            <v>prefabricado tipo "deck" 14.5x1x4.5 m arena</v>
          </cell>
        </row>
        <row r="491">
          <cell r="D491" t="str">
            <v>1881B</v>
          </cell>
          <cell r="E491" t="str">
            <v>prefabricado tipo "deck" 14.5x1x4.5 m ocre, amarillo</v>
          </cell>
        </row>
        <row r="492">
          <cell r="D492" t="str">
            <v>1881C</v>
          </cell>
          <cell r="E492" t="str">
            <v>prefabricado tipo "deck" 14.5x1x4.5 m rojo, negro, marron, anticado</v>
          </cell>
        </row>
        <row r="493">
          <cell r="D493" t="str">
            <v>1881D</v>
          </cell>
          <cell r="E493" t="str">
            <v>bordillo rectangular recto prefabricado ficha u50 - 15x35x80</v>
          </cell>
        </row>
        <row r="494">
          <cell r="D494" t="str">
            <v>1881E</v>
          </cell>
          <cell r="E494" t="str">
            <v>bordillo para rebaje p2 ficha u160 - 15x(35 - 40)x60</v>
          </cell>
        </row>
        <row r="495">
          <cell r="D495" t="str">
            <v>1881F</v>
          </cell>
          <cell r="E495" t="str">
            <v>bordillo para rebaje p4 ficha u160 - 15x(25 - 30)x60</v>
          </cell>
        </row>
        <row r="496">
          <cell r="D496" t="str">
            <v>1881G</v>
          </cell>
          <cell r="E496" t="str">
            <v>marco para alcorque 1.6x1.6m</v>
          </cell>
        </row>
        <row r="497">
          <cell r="D497" t="str">
            <v>1881H</v>
          </cell>
          <cell r="E497" t="str">
            <v>marco para alcorque u330 - 1.60x1.60</v>
          </cell>
        </row>
        <row r="498">
          <cell r="D498" t="str">
            <v>1881I</v>
          </cell>
          <cell r="E498" t="str">
            <v>bordillo barrera recto prefabricado ficha u10 - 15x45x80</v>
          </cell>
        </row>
        <row r="499">
          <cell r="D499" t="str">
            <v>1881J</v>
          </cell>
          <cell r="E499" t="str">
            <v>bordillo para rebaje p1 ficha u160 - 15x(40 - 45)x60</v>
          </cell>
        </row>
        <row r="500">
          <cell r="D500" t="str">
            <v>1881K</v>
          </cell>
          <cell r="E500" t="str">
            <v>bordillo para rebaje p3 ficha u160 - 15x(30 - 35)x60</v>
          </cell>
        </row>
        <row r="501">
          <cell r="D501" t="str">
            <v>1881L</v>
          </cell>
          <cell r="E501" t="str">
            <v>rejilla en concreto ficha u190 - 40x40x10</v>
          </cell>
        </row>
        <row r="502">
          <cell r="D502" t="str">
            <v>1881M</v>
          </cell>
          <cell r="E502" t="str">
            <v>topellantas prefabricado en concreto 0.60m</v>
          </cell>
        </row>
        <row r="503">
          <cell r="D503" t="str">
            <v>1881N</v>
          </cell>
          <cell r="E503" t="str">
            <v>cilindro camara 1.20 (ext. 0.20m)</v>
          </cell>
        </row>
        <row r="504">
          <cell r="D504" t="str">
            <v>1881Ñ</v>
          </cell>
          <cell r="E504" t="str">
            <v>topellantas prefabricado en concreto 170x30x12cm</v>
          </cell>
        </row>
        <row r="505">
          <cell r="D505" t="str">
            <v>1881O</v>
          </cell>
          <cell r="E505" t="str">
            <v>banca prefabricada circular</v>
          </cell>
        </row>
        <row r="506">
          <cell r="D506" t="str">
            <v>1881P</v>
          </cell>
          <cell r="E506" t="str">
            <v>banca prefabricada cubo</v>
          </cell>
        </row>
        <row r="507">
          <cell r="D507" t="str">
            <v>1881Q</v>
          </cell>
          <cell r="E507" t="str">
            <v>jardinera prefabricada</v>
          </cell>
        </row>
        <row r="508">
          <cell r="D508" t="str">
            <v>1881R</v>
          </cell>
          <cell r="E508" t="str">
            <v>rejilla prefabricada trafico liviano 40x40x6</v>
          </cell>
        </row>
        <row r="509">
          <cell r="D509" t="str">
            <v>18X11</v>
          </cell>
          <cell r="E509" t="str">
            <v>lavaescobas prefabricado grano trani 42x42x25 cm</v>
          </cell>
        </row>
        <row r="510">
          <cell r="D510" t="str">
            <v>18Z11</v>
          </cell>
          <cell r="E510" t="str">
            <v>telera de 0.90 x 1.35 m en madera comun</v>
          </cell>
        </row>
        <row r="511">
          <cell r="D511" t="str">
            <v>18Z12</v>
          </cell>
          <cell r="E511" t="str">
            <v>telera de 0.45 x 1.35 m en madera comun</v>
          </cell>
        </row>
        <row r="512">
          <cell r="D512" t="str">
            <v>18Z13</v>
          </cell>
          <cell r="E512" t="str">
            <v>cuadro en madera comun 4"x4" de 3m</v>
          </cell>
        </row>
        <row r="513">
          <cell r="D513" t="str">
            <v>18Z14</v>
          </cell>
          <cell r="E513" t="str">
            <v xml:space="preserve">can en madera comun 8"x2" de 3m </v>
          </cell>
        </row>
        <row r="514">
          <cell r="D514" t="str">
            <v>18Z15</v>
          </cell>
          <cell r="E514" t="str">
            <v>tabla madera comun 1 x 8" 3m</v>
          </cell>
        </row>
        <row r="515">
          <cell r="D515" t="str">
            <v>18Z16</v>
          </cell>
          <cell r="E515" t="str">
            <v>larguero madera comun 2"x4" de 3m</v>
          </cell>
        </row>
        <row r="516">
          <cell r="D516" t="str">
            <v>18Z17</v>
          </cell>
          <cell r="E516" t="str">
            <v>can de madera zunchado</v>
          </cell>
        </row>
        <row r="517">
          <cell r="D517" t="str">
            <v>18Z21</v>
          </cell>
          <cell r="E517" t="str">
            <v>larguero sapan 2"x4" de 3m</v>
          </cell>
        </row>
        <row r="518">
          <cell r="D518" t="str">
            <v>18Z31</v>
          </cell>
          <cell r="E518" t="str">
            <v>larguero abarco 2"x4" de 3m</v>
          </cell>
        </row>
        <row r="519">
          <cell r="D519" t="str">
            <v>18Z32</v>
          </cell>
          <cell r="E519" t="str">
            <v>larguero madera inmunizada 4cm x 8cm de 3m</v>
          </cell>
        </row>
        <row r="520">
          <cell r="D520" t="str">
            <v>19111</v>
          </cell>
          <cell r="E520" t="str">
            <v>cerraduras en divisiones de baños</v>
          </cell>
        </row>
        <row r="521">
          <cell r="D521" t="str">
            <v>19112</v>
          </cell>
          <cell r="E521" t="str">
            <v>cerraduras yale atlanta cromo</v>
          </cell>
        </row>
        <row r="522">
          <cell r="D522" t="str">
            <v>19113</v>
          </cell>
          <cell r="E522" t="str">
            <v>cerraduras de sobreponer ref.vf6plus marca vera</v>
          </cell>
        </row>
        <row r="523">
          <cell r="D523" t="str">
            <v>19114</v>
          </cell>
          <cell r="E523" t="str">
            <v>cerradura de manija de entrada steelock ref.177223</v>
          </cell>
        </row>
        <row r="524">
          <cell r="D524" t="str">
            <v>19115</v>
          </cell>
          <cell r="E524" t="str">
            <v>cerradura de manija de alcoba steelock ref.177224</v>
          </cell>
        </row>
        <row r="525">
          <cell r="D525" t="str">
            <v>19116</v>
          </cell>
          <cell r="E525" t="str">
            <v>cerradura de manija de baño steelock ref.177222</v>
          </cell>
        </row>
        <row r="526">
          <cell r="D526" t="str">
            <v>19117</v>
          </cell>
          <cell r="E526" t="str">
            <v>tope dr puerta magnatico vera ref.102399</v>
          </cell>
        </row>
        <row r="527">
          <cell r="D527" t="str">
            <v>19118</v>
          </cell>
          <cell r="E527" t="str">
            <v>gato hidraulico para puerta</v>
          </cell>
        </row>
        <row r="528">
          <cell r="D528" t="str">
            <v>19131</v>
          </cell>
          <cell r="E528" t="str">
            <v>barra antipanico 75 cm ivega</v>
          </cell>
        </row>
        <row r="529">
          <cell r="D529" t="str">
            <v>19132</v>
          </cell>
          <cell r="E529" t="str">
            <v>barra antipanico 220 cm ivega</v>
          </cell>
        </row>
        <row r="530">
          <cell r="D530" t="str">
            <v>1A112</v>
          </cell>
          <cell r="E530" t="str">
            <v>horno electrico compacto ref.he2485</v>
          </cell>
        </row>
        <row r="531">
          <cell r="D531" t="str">
            <v>1A113</v>
          </cell>
          <cell r="E531" t="str">
            <v>horno microondas de empotrar ref.hm8021</v>
          </cell>
        </row>
        <row r="532">
          <cell r="D532" t="str">
            <v>1A131</v>
          </cell>
          <cell r="E532" t="str">
            <v xml:space="preserve">campana extractora en inoxidable asento ref.as-c-60 </v>
          </cell>
        </row>
        <row r="533">
          <cell r="D533" t="str">
            <v>1A132</v>
          </cell>
          <cell r="E533" t="str">
            <v>campana extractora tipo isla ref.cx4883</v>
          </cell>
        </row>
        <row r="534">
          <cell r="D534" t="str">
            <v>1A211</v>
          </cell>
          <cell r="E534" t="str">
            <v>horno haceb electrico ref. as 6036</v>
          </cell>
        </row>
        <row r="535">
          <cell r="D535" t="str">
            <v>1A223</v>
          </cell>
          <cell r="E535" t="str">
            <v>cubierta de gas de 4 puestos 65x52 ref.sq6763</v>
          </cell>
        </row>
        <row r="536">
          <cell r="D536" t="str">
            <v>1A224</v>
          </cell>
          <cell r="E536" t="str">
            <v>cubierta mixta de 4 puestos 65x52 ref.sq6766</v>
          </cell>
        </row>
        <row r="537">
          <cell r="D537" t="str">
            <v>1A911</v>
          </cell>
          <cell r="E537" t="str">
            <v>instalaciones provisionales</v>
          </cell>
        </row>
        <row r="538">
          <cell r="D538" t="str">
            <v>1H117</v>
          </cell>
          <cell r="E538" t="str">
            <v>caja para valvula de gas en plastico</v>
          </cell>
        </row>
        <row r="539">
          <cell r="D539" t="str">
            <v>1H11H</v>
          </cell>
          <cell r="E539" t="str">
            <v>tornillo estandar no. 6x1"</v>
          </cell>
        </row>
        <row r="540">
          <cell r="D540" t="str">
            <v>1H11L</v>
          </cell>
          <cell r="E540" t="str">
            <v>hidrante tipo pedestal 2 salidas 3"</v>
          </cell>
        </row>
        <row r="541">
          <cell r="D541" t="str">
            <v>1H11M</v>
          </cell>
          <cell r="E541" t="str">
            <v>hidrante tipo pedestal 3 salidas 6"</v>
          </cell>
        </row>
        <row r="542">
          <cell r="D542" t="str">
            <v>1H11N</v>
          </cell>
          <cell r="E542" t="str">
            <v>valvula de guarda 3"</v>
          </cell>
        </row>
        <row r="543">
          <cell r="D543" t="str">
            <v>1H11Ñ</v>
          </cell>
          <cell r="E543" t="str">
            <v>valvula de guarda 6"</v>
          </cell>
        </row>
        <row r="544">
          <cell r="D544" t="str">
            <v>1H11O</v>
          </cell>
          <cell r="E544" t="str">
            <v>tuberia en acero calibre 10 norma astm - a795 para red contra incendios d= 150 mm (6")</v>
          </cell>
        </row>
        <row r="545">
          <cell r="D545" t="str">
            <v>1H11P</v>
          </cell>
          <cell r="E545" t="str">
            <v>tuberia en acero calibre 10 norma astm - a795 para red contra incendios d= 75 mm (3")</v>
          </cell>
        </row>
        <row r="546">
          <cell r="D546" t="str">
            <v>1H11Q</v>
          </cell>
          <cell r="E546" t="str">
            <v>valvula globo en acero ansi 150 de 6"</v>
          </cell>
        </row>
        <row r="547">
          <cell r="D547" t="str">
            <v>1H11R</v>
          </cell>
          <cell r="E547" t="str">
            <v>valvula de corte 6"</v>
          </cell>
        </row>
        <row r="548">
          <cell r="D548" t="str">
            <v>1H11S</v>
          </cell>
          <cell r="E548" t="str">
            <v>union dresser hd 6" (159mm a 181mm) r1</v>
          </cell>
        </row>
        <row r="549">
          <cell r="D549" t="str">
            <v>1H11T</v>
          </cell>
          <cell r="E549" t="str">
            <v>valvula de paso libre 6"</v>
          </cell>
        </row>
        <row r="550">
          <cell r="D550" t="str">
            <v>1H11U</v>
          </cell>
          <cell r="E550" t="str">
            <v>valvula cheque 6"</v>
          </cell>
        </row>
        <row r="551">
          <cell r="D551" t="str">
            <v>1H11V</v>
          </cell>
          <cell r="E551" t="str">
            <v>valvula globo en acero ansi 150 de 8"</v>
          </cell>
        </row>
        <row r="552">
          <cell r="D552" t="str">
            <v>1H11W</v>
          </cell>
          <cell r="E552" t="str">
            <v>valvula de corte 8"</v>
          </cell>
        </row>
        <row r="553">
          <cell r="D553" t="str">
            <v>1H11X</v>
          </cell>
          <cell r="E553" t="str">
            <v>union dresser 8"</v>
          </cell>
        </row>
        <row r="554">
          <cell r="D554" t="str">
            <v>1H11Y</v>
          </cell>
          <cell r="E554" t="str">
            <v>valvula de paso libre 8"</v>
          </cell>
        </row>
        <row r="555">
          <cell r="D555" t="str">
            <v>1H11Z</v>
          </cell>
          <cell r="E555" t="str">
            <v>valvula cheque 8"</v>
          </cell>
        </row>
        <row r="556">
          <cell r="D556" t="str">
            <v>1H121</v>
          </cell>
          <cell r="E556" t="str">
            <v>tapa metalica para valvula 20x20cm Ø1/2"</v>
          </cell>
        </row>
        <row r="557">
          <cell r="D557" t="str">
            <v>1H122</v>
          </cell>
          <cell r="E557" t="str">
            <v>sumidero tipo b, incluye rejilla.</v>
          </cell>
        </row>
        <row r="558">
          <cell r="D558" t="str">
            <v>1H123</v>
          </cell>
          <cell r="E558" t="str">
            <v>tuberia pvc novafort ø 33" (840 mm) de 6.5 m</v>
          </cell>
        </row>
        <row r="559">
          <cell r="D559" t="str">
            <v>1H124</v>
          </cell>
          <cell r="E559" t="str">
            <v>tuberia pvc novafort ø 36" (950 mm) de 6.5 m</v>
          </cell>
        </row>
        <row r="560">
          <cell r="D560" t="str">
            <v>1H125</v>
          </cell>
          <cell r="E560" t="str">
            <v xml:space="preserve">valvula con ventoda de purga de camara sencilla </v>
          </cell>
        </row>
        <row r="561">
          <cell r="D561" t="str">
            <v>1H126</v>
          </cell>
          <cell r="E561" t="str">
            <v>valvula con ventosa de purga de doble camara</v>
          </cell>
        </row>
        <row r="562">
          <cell r="D562" t="str">
            <v>1H127</v>
          </cell>
          <cell r="E562" t="str">
            <v>valvula de compuerta sello elastico jh ø 200mm (8")</v>
          </cell>
        </row>
        <row r="563">
          <cell r="D563" t="str">
            <v>1H128</v>
          </cell>
          <cell r="E563" t="str">
            <v>valvula de compuerta sello elastico jh ø 150mm (6")</v>
          </cell>
        </row>
        <row r="564">
          <cell r="D564" t="str">
            <v>1H129</v>
          </cell>
          <cell r="E564" t="str">
            <v>valvula ventosa purga sencilla de 75mm (3")</v>
          </cell>
        </row>
        <row r="565">
          <cell r="D565" t="str">
            <v>1H12A</v>
          </cell>
          <cell r="E565" t="str">
            <v>valvula ventosa purga doble camara de 75mm (3")</v>
          </cell>
        </row>
        <row r="566">
          <cell r="D566" t="str">
            <v>1H12C</v>
          </cell>
          <cell r="E566" t="str">
            <v>neopreno calibre 1/16 x 1.20 ancho</v>
          </cell>
        </row>
        <row r="567">
          <cell r="D567" t="str">
            <v>1H12E</v>
          </cell>
          <cell r="E567" t="str">
            <v>tuberia en pvc genfor 33" x 6.5 m</v>
          </cell>
        </row>
        <row r="568">
          <cell r="D568" t="str">
            <v>1H12F</v>
          </cell>
          <cell r="E568" t="str">
            <v>tuberia en pvc genfor 36" x 6.5 m</v>
          </cell>
        </row>
        <row r="569">
          <cell r="D569" t="str">
            <v>1H12G</v>
          </cell>
          <cell r="E569" t="str">
            <v>medidor acueducto 6"</v>
          </cell>
        </row>
        <row r="570">
          <cell r="D570" t="str">
            <v>1H12H</v>
          </cell>
          <cell r="E570" t="str">
            <v>medidor acueducto 8"</v>
          </cell>
        </row>
        <row r="571">
          <cell r="D571" t="str">
            <v>1H12I</v>
          </cell>
          <cell r="E571" t="str">
            <v>tapa metalica para valvula 20x20cm calibre 1/2"</v>
          </cell>
        </row>
        <row r="572">
          <cell r="D572" t="str">
            <v>1H12J</v>
          </cell>
          <cell r="E572" t="str">
            <v>tapa metalica para valvula 20x20cm calibre 1/4"</v>
          </cell>
        </row>
        <row r="573">
          <cell r="D573" t="str">
            <v>1H12K</v>
          </cell>
          <cell r="E573" t="str">
            <v>tee hd 200x200mm (8"x8")</v>
          </cell>
        </row>
        <row r="574">
          <cell r="D574" t="str">
            <v>1H12L</v>
          </cell>
          <cell r="E574" t="str">
            <v>tee hd 200x150mm (8"x6")</v>
          </cell>
        </row>
        <row r="575">
          <cell r="D575" t="str">
            <v>1H12M</v>
          </cell>
          <cell r="E575" t="str">
            <v>tee hd 150x150mm (6"x6")</v>
          </cell>
        </row>
        <row r="576">
          <cell r="D576" t="str">
            <v>1H12N</v>
          </cell>
          <cell r="E576" t="str">
            <v>tee hd 150x75mm (6"x3")</v>
          </cell>
        </row>
        <row r="577">
          <cell r="D577" t="str">
            <v>1H12Ñ</v>
          </cell>
          <cell r="E577" t="str">
            <v>union dresser 8"</v>
          </cell>
        </row>
        <row r="578">
          <cell r="D578" t="str">
            <v>1H12O</v>
          </cell>
          <cell r="E578" t="str">
            <v>tuberia pvc presion rde 21 de 2"</v>
          </cell>
        </row>
        <row r="579">
          <cell r="D579" t="str">
            <v>1H12P</v>
          </cell>
          <cell r="E579" t="str">
            <v>tuberia pvc presion rde 21 de 1"</v>
          </cell>
        </row>
        <row r="580">
          <cell r="D580" t="str">
            <v>1H12Q</v>
          </cell>
          <cell r="E580" t="str">
            <v>tuberia pvc presion rde 21 de 1 1/2"</v>
          </cell>
        </row>
        <row r="581">
          <cell r="D581" t="str">
            <v>1H12R</v>
          </cell>
          <cell r="E581" t="str">
            <v>tuberia pvc presion rde 13.5 de 1/2"</v>
          </cell>
        </row>
        <row r="582">
          <cell r="D582" t="str">
            <v>1H12S</v>
          </cell>
          <cell r="E582" t="str">
            <v>tapa para contador 30x35 norma epm</v>
          </cell>
        </row>
        <row r="583">
          <cell r="D583" t="str">
            <v>1H12T</v>
          </cell>
          <cell r="E583" t="str">
            <v>codo pvc presion rde 21 de 1 1/2"</v>
          </cell>
        </row>
        <row r="584">
          <cell r="D584" t="str">
            <v>1H12U</v>
          </cell>
          <cell r="E584" t="str">
            <v>codo pvc presion rde 21 de 1"</v>
          </cell>
        </row>
        <row r="585">
          <cell r="D585" t="str">
            <v>1H12V</v>
          </cell>
          <cell r="E585" t="str">
            <v>codo pvc presion rde 21 de 1/2"</v>
          </cell>
        </row>
        <row r="586">
          <cell r="D586" t="str">
            <v>1H12W</v>
          </cell>
          <cell r="E586" t="str">
            <v>union pvc de 2"</v>
          </cell>
        </row>
        <row r="587">
          <cell r="D587" t="str">
            <v>1H12X</v>
          </cell>
          <cell r="E587" t="str">
            <v>union pvc de 1 1/2"</v>
          </cell>
        </row>
        <row r="588">
          <cell r="D588" t="str">
            <v>1H12Y</v>
          </cell>
          <cell r="E588" t="str">
            <v>union pvc de 1"</v>
          </cell>
        </row>
        <row r="589">
          <cell r="D589" t="str">
            <v>1H12Z</v>
          </cell>
          <cell r="E589" t="str">
            <v>union pvc de 1/2"</v>
          </cell>
        </row>
        <row r="590">
          <cell r="D590" t="str">
            <v>1H131</v>
          </cell>
          <cell r="E590" t="str">
            <v>tee pvc de 2"</v>
          </cell>
        </row>
        <row r="591">
          <cell r="D591" t="str">
            <v>1H132</v>
          </cell>
          <cell r="E591" t="str">
            <v>tee pvc de 1 1/2"</v>
          </cell>
        </row>
        <row r="592">
          <cell r="D592" t="str">
            <v>1H133</v>
          </cell>
          <cell r="E592" t="str">
            <v>tee pvc de 1"</v>
          </cell>
        </row>
        <row r="593">
          <cell r="D593" t="str">
            <v>1H134</v>
          </cell>
          <cell r="E593" t="str">
            <v>tee pvc de 1/2"</v>
          </cell>
        </row>
        <row r="594">
          <cell r="D594" t="str">
            <v>1H135</v>
          </cell>
          <cell r="E594" t="str">
            <v>reduccion pvc 2"x1 1/2"</v>
          </cell>
        </row>
        <row r="595">
          <cell r="D595" t="str">
            <v>1H137</v>
          </cell>
          <cell r="E595" t="str">
            <v>reduccion pvc 1" x 1/2"</v>
          </cell>
        </row>
        <row r="596">
          <cell r="D596" t="str">
            <v>1H138</v>
          </cell>
          <cell r="E596" t="str">
            <v>pvc sanitaria de 2" de 6 m</v>
          </cell>
        </row>
        <row r="597">
          <cell r="D597" t="str">
            <v>1H139</v>
          </cell>
          <cell r="E597" t="str">
            <v>pvc sanitaria de 4" de 6 m</v>
          </cell>
        </row>
        <row r="598">
          <cell r="D598" t="str">
            <v>1H13A</v>
          </cell>
          <cell r="E598" t="str">
            <v>pvc sanitaria de 6" de 6 m</v>
          </cell>
        </row>
        <row r="599">
          <cell r="D599" t="str">
            <v>1H13B</v>
          </cell>
          <cell r="E599" t="str">
            <v>pvc ventilacion de Ø4" x 6m</v>
          </cell>
        </row>
        <row r="600">
          <cell r="D600" t="str">
            <v>1H13C</v>
          </cell>
          <cell r="E600" t="str">
            <v>pvc sanitaria de Ø8" x 6m</v>
          </cell>
        </row>
        <row r="601">
          <cell r="D601" t="str">
            <v>1H13D</v>
          </cell>
          <cell r="E601" t="str">
            <v>pvc ventilacion de Ø2" x 6m</v>
          </cell>
        </row>
        <row r="602">
          <cell r="D602" t="str">
            <v>1H13E</v>
          </cell>
          <cell r="E602" t="str">
            <v>medio codo Ø2"</v>
          </cell>
        </row>
        <row r="603">
          <cell r="D603" t="str">
            <v>1H13F</v>
          </cell>
          <cell r="E603" t="str">
            <v>medio codo Ø4"</v>
          </cell>
        </row>
        <row r="604">
          <cell r="D604" t="str">
            <v>1H13G</v>
          </cell>
          <cell r="E604" t="str">
            <v>yee de 2"</v>
          </cell>
        </row>
        <row r="605">
          <cell r="D605" t="str">
            <v>1H13H</v>
          </cell>
          <cell r="E605" t="str">
            <v>yee de 4"</v>
          </cell>
        </row>
        <row r="606">
          <cell r="D606" t="str">
            <v>1H13I</v>
          </cell>
          <cell r="E606" t="str">
            <v>yee de 6"</v>
          </cell>
        </row>
        <row r="607">
          <cell r="D607" t="str">
            <v>1H13J</v>
          </cell>
          <cell r="E607" t="str">
            <v>sifon de 2"</v>
          </cell>
        </row>
        <row r="608">
          <cell r="D608" t="str">
            <v>1H13K</v>
          </cell>
          <cell r="E608" t="str">
            <v>tuberia polietileno para gas 90mmx10m</v>
          </cell>
        </row>
        <row r="609">
          <cell r="D609" t="str">
            <v>1H13L</v>
          </cell>
          <cell r="E609" t="str">
            <v>tuberia polietilenos para gas 63mmx10m</v>
          </cell>
        </row>
        <row r="610">
          <cell r="D610" t="str">
            <v>1H13M</v>
          </cell>
          <cell r="E610" t="str">
            <v>tuberia polietileno para gas 32mmx10m</v>
          </cell>
        </row>
        <row r="611">
          <cell r="D611" t="str">
            <v>1H13N</v>
          </cell>
          <cell r="E611" t="str">
            <v>polivalvula en polietileno de 90mm</v>
          </cell>
        </row>
        <row r="612">
          <cell r="D612" t="str">
            <v>1H13Ñ</v>
          </cell>
          <cell r="E612" t="str">
            <v>polivalvula en polietileno de 63mm</v>
          </cell>
        </row>
        <row r="613">
          <cell r="D613" t="str">
            <v>1H13O</v>
          </cell>
          <cell r="E613" t="str">
            <v>polivalvula en polietileno de 32mm</v>
          </cell>
        </row>
        <row r="614">
          <cell r="D614" t="str">
            <v>1H13P</v>
          </cell>
          <cell r="E614" t="str">
            <v>cajas contador de acueducto ae 1/2" y ea 3/4"</v>
          </cell>
        </row>
        <row r="615">
          <cell r="D615" t="str">
            <v>1H13Q</v>
          </cell>
          <cell r="E615" t="str">
            <v>calados tipo persiana 10x19x20</v>
          </cell>
        </row>
        <row r="616">
          <cell r="D616" t="str">
            <v>1H13R</v>
          </cell>
          <cell r="E616" t="str">
            <v>calados tipo persiana 15x19x20</v>
          </cell>
        </row>
        <row r="617">
          <cell r="D617" t="str">
            <v>1H13S</v>
          </cell>
          <cell r="E617" t="str">
            <v>cilindro camara 1.20 (ext. 0.50m)</v>
          </cell>
        </row>
        <row r="618">
          <cell r="D618" t="str">
            <v>1H13T</v>
          </cell>
          <cell r="E618" t="str">
            <v>cilindro camara 1.20 (ext. 1.00m)</v>
          </cell>
        </row>
        <row r="619">
          <cell r="D619" t="str">
            <v>1H13U</v>
          </cell>
          <cell r="E619" t="str">
            <v>cilindro camara 1.50 (ext. 0.20m)</v>
          </cell>
        </row>
        <row r="620">
          <cell r="D620" t="str">
            <v>1H13V</v>
          </cell>
          <cell r="E620" t="str">
            <v>cilindro camara 1.50 (ext. 0.50m)</v>
          </cell>
        </row>
        <row r="621">
          <cell r="D621" t="str">
            <v>1H13W</v>
          </cell>
          <cell r="E621" t="str">
            <v>cilindro camara 1.50 (ext. 1.00m)</v>
          </cell>
        </row>
        <row r="622">
          <cell r="D622" t="str">
            <v>1H13X</v>
          </cell>
          <cell r="E622" t="str">
            <v>cono concentrico para camara de 1.20m</v>
          </cell>
        </row>
        <row r="623">
          <cell r="D623" t="str">
            <v>1H13Y</v>
          </cell>
          <cell r="E623" t="str">
            <v>cono concentrico para camara de 1.50m</v>
          </cell>
        </row>
        <row r="624">
          <cell r="D624" t="str">
            <v>1H13Z</v>
          </cell>
          <cell r="E624" t="str">
            <v>cuellos para camara</v>
          </cell>
        </row>
        <row r="625">
          <cell r="D625" t="str">
            <v>1H141</v>
          </cell>
          <cell r="E625" t="str">
            <v>tapa camara</v>
          </cell>
        </row>
        <row r="626">
          <cell r="D626" t="str">
            <v>1H142</v>
          </cell>
          <cell r="E626" t="str">
            <v>union empaque caucho 1.50</v>
          </cell>
        </row>
        <row r="627">
          <cell r="D627" t="str">
            <v>1H143</v>
          </cell>
          <cell r="E627" t="str">
            <v>union empaque caucho 1.20</v>
          </cell>
        </row>
        <row r="628">
          <cell r="D628" t="str">
            <v>1H144</v>
          </cell>
          <cell r="E628" t="str">
            <v>tapon polipropileno 90mm</v>
          </cell>
        </row>
        <row r="629">
          <cell r="D629" t="str">
            <v>1H145</v>
          </cell>
          <cell r="E629" t="str">
            <v>valvula p/libre cu de Ø2" red-white</v>
          </cell>
        </row>
        <row r="630">
          <cell r="D630" t="str">
            <v>1H146</v>
          </cell>
          <cell r="E630" t="str">
            <v>valvula p/libre cu de Ø11/2" red-white</v>
          </cell>
        </row>
        <row r="631">
          <cell r="D631" t="str">
            <v>1H147</v>
          </cell>
          <cell r="E631" t="str">
            <v>valvula p/libre cu de Ø1" red-white</v>
          </cell>
        </row>
        <row r="632">
          <cell r="D632" t="str">
            <v>1H148</v>
          </cell>
          <cell r="E632" t="str">
            <v>valvula p/libre cu de Ø1/2" red-white</v>
          </cell>
        </row>
        <row r="633">
          <cell r="D633" t="str">
            <v>1H149</v>
          </cell>
          <cell r="E633" t="str">
            <v>valvula de cheque cortina cu de 2" rw</v>
          </cell>
        </row>
        <row r="634">
          <cell r="D634" t="str">
            <v>1H14A</v>
          </cell>
          <cell r="E634" t="str">
            <v>valvula de cheque cortina cu de 11/2" rw</v>
          </cell>
        </row>
        <row r="635">
          <cell r="D635" t="str">
            <v>1H14B</v>
          </cell>
          <cell r="E635" t="str">
            <v>valvula de cheque cortina cu 1" rw</v>
          </cell>
        </row>
        <row r="636">
          <cell r="D636" t="str">
            <v>1H14C</v>
          </cell>
          <cell r="E636" t="str">
            <v>valvula de cheque cortina cu de 1/2" rw</v>
          </cell>
        </row>
        <row r="637">
          <cell r="D637" t="str">
            <v>1H14D</v>
          </cell>
          <cell r="E637" t="str">
            <v>medidor voloc. Chorro multiple tipo ee.pp.mm de 11/2"</v>
          </cell>
        </row>
        <row r="638">
          <cell r="D638" t="str">
            <v>1H14E</v>
          </cell>
          <cell r="E638" t="str">
            <v>valvula de cheque de 1/2"</v>
          </cell>
        </row>
        <row r="639">
          <cell r="D639" t="str">
            <v>1H14F</v>
          </cell>
          <cell r="E639" t="str">
            <v>union dresser de 1/2"</v>
          </cell>
        </row>
        <row r="640">
          <cell r="D640" t="str">
            <v>1H14G</v>
          </cell>
          <cell r="E640" t="str">
            <v>filltro de acueducto 1/2"</v>
          </cell>
        </row>
        <row r="641">
          <cell r="D641" t="str">
            <v>1H14H</v>
          </cell>
          <cell r="E641" t="str">
            <v xml:space="preserve">medidor de velocidad chorro multiple de 1" </v>
          </cell>
        </row>
        <row r="642">
          <cell r="D642" t="str">
            <v>1H14I</v>
          </cell>
          <cell r="E642" t="str">
            <v>codo pvc presion rde 21 de 2"</v>
          </cell>
        </row>
        <row r="643">
          <cell r="D643" t="str">
            <v>1H14J</v>
          </cell>
          <cell r="E643" t="str">
            <v>reduccion pvc 1 1/2" x 1"</v>
          </cell>
        </row>
        <row r="644">
          <cell r="D644" t="str">
            <v>1L111</v>
          </cell>
          <cell r="E644" t="str">
            <v>marco en madera 1.20x2.10m</v>
          </cell>
        </row>
        <row r="645">
          <cell r="D645" t="str">
            <v>1L279</v>
          </cell>
          <cell r="E645" t="str">
            <v>ala en madera con visor en vidrio 0.60x2.10m</v>
          </cell>
        </row>
        <row r="646">
          <cell r="D646" t="str">
            <v>1L6A1</v>
          </cell>
          <cell r="E646" t="str">
            <v>persiana en aluminio</v>
          </cell>
        </row>
        <row r="647">
          <cell r="D647" t="str">
            <v>1M</v>
          </cell>
          <cell r="E647" t="str">
            <v>meson en acero inoxidable tipo socoda</v>
          </cell>
        </row>
        <row r="648">
          <cell r="D648" t="str">
            <v>1MA11</v>
          </cell>
          <cell r="E648" t="str">
            <v>silla para aula brazo antipanico ref. d15 de compumuebles</v>
          </cell>
        </row>
        <row r="649">
          <cell r="D649" t="str">
            <v>1MA12</v>
          </cell>
          <cell r="E649" t="str">
            <v>silla ref. nova de inorca. mesa abatible, tapizado imitacion piel, accesorios portalibros y numeracion.</v>
          </cell>
        </row>
        <row r="650">
          <cell r="D650" t="str">
            <v>1MA13</v>
          </cell>
          <cell r="E650" t="str">
            <v>silla ref. avant max rocker de inorca. mesa abatible, tapizado imitacion piel, accesorios portavasos, portalibros y numeracion</v>
          </cell>
        </row>
        <row r="651">
          <cell r="D651" t="str">
            <v>1N111</v>
          </cell>
          <cell r="E651" t="str">
            <v>sanitario cyclone 4 tipo corona color blanco</v>
          </cell>
        </row>
        <row r="652">
          <cell r="D652" t="str">
            <v>1N112</v>
          </cell>
          <cell r="E652" t="str">
            <v>sanitario portento tipo corona color blanco</v>
          </cell>
        </row>
        <row r="653">
          <cell r="D653" t="str">
            <v>1N113</v>
          </cell>
          <cell r="E653" t="str">
            <v>taza adriatico corona blanco con griferia antivandalica</v>
          </cell>
        </row>
        <row r="654">
          <cell r="D654" t="str">
            <v>1N114</v>
          </cell>
          <cell r="E654" t="str">
            <v>taza baltico tipo corona color blanco</v>
          </cell>
        </row>
        <row r="655">
          <cell r="D655" t="str">
            <v>1N115</v>
          </cell>
          <cell r="E655" t="str">
            <v>sanitario color blanco ref.KS098BL534 Klipen</v>
          </cell>
        </row>
        <row r="656">
          <cell r="D656" t="str">
            <v>1N116</v>
          </cell>
          <cell r="E656" t="str">
            <v>sanitario avanti plus ref.302991271</v>
          </cell>
        </row>
        <row r="657">
          <cell r="D657" t="str">
            <v>1N117</v>
          </cell>
          <cell r="E657" t="str">
            <v>sanitario san giorgio Al. En Caja ref. 121361001</v>
          </cell>
        </row>
        <row r="658">
          <cell r="D658" t="str">
            <v>1N118</v>
          </cell>
          <cell r="E658" t="str">
            <v xml:space="preserve">taza adriatico alongado entrada posterior en caja ref 01319001 </v>
          </cell>
        </row>
        <row r="659">
          <cell r="D659" t="str">
            <v>1N119</v>
          </cell>
          <cell r="E659" t="str">
            <v>sanitario adriatico blanco</v>
          </cell>
        </row>
        <row r="660">
          <cell r="D660" t="str">
            <v>1N11A</v>
          </cell>
          <cell r="E660" t="str">
            <v>sanitario aquajet ref.0260401001 de corona</v>
          </cell>
        </row>
        <row r="661">
          <cell r="D661" t="str">
            <v>1N11B</v>
          </cell>
          <cell r="E661" t="str">
            <v>sanitario 1 pieza destiny elongado blanco ref.dl09bl034</v>
          </cell>
        </row>
        <row r="662">
          <cell r="D662" t="str">
            <v>1N11C</v>
          </cell>
          <cell r="E662" t="str">
            <v>sanitario trevi blanco ref.026321031</v>
          </cell>
        </row>
        <row r="663">
          <cell r="D663" t="str">
            <v>1N11D</v>
          </cell>
          <cell r="E663" t="str">
            <v>sanitario infantil kiddy blanco ref.501101001 con griferia y asiento</v>
          </cell>
        </row>
        <row r="664">
          <cell r="D664" t="str">
            <v>1N11E</v>
          </cell>
          <cell r="E664" t="str">
            <v>sanitario acuario blanco ref.302431001 con griferia y asiento</v>
          </cell>
        </row>
        <row r="665">
          <cell r="D665" t="str">
            <v>1N121</v>
          </cell>
          <cell r="E665" t="str">
            <v>lavamanos de colgar free de corona color blanco</v>
          </cell>
        </row>
        <row r="666">
          <cell r="D666" t="str">
            <v>1N122</v>
          </cell>
          <cell r="E666" t="str">
            <v>lavamanos ref san lorenzo de corona color blanco</v>
          </cell>
        </row>
        <row r="667">
          <cell r="D667" t="str">
            <v>1N123</v>
          </cell>
          <cell r="E667" t="str">
            <v>lavamanos de colgar ref milano de corona color blanco</v>
          </cell>
        </row>
        <row r="668">
          <cell r="D668" t="str">
            <v>1N124</v>
          </cell>
          <cell r="E668" t="str">
            <v>lavamanos esferico 32cm socoda con sifon y desague</v>
          </cell>
        </row>
        <row r="669">
          <cell r="D669" t="str">
            <v>1N125</v>
          </cell>
          <cell r="E669" t="str">
            <v>lavamanos base plana 42cm socoda con sifon y desague</v>
          </cell>
        </row>
        <row r="670">
          <cell r="D670" t="str">
            <v>1N126</v>
          </cell>
          <cell r="E670" t="str">
            <v>lavamanos avanti con ped. Ref. 422901601</v>
          </cell>
        </row>
        <row r="671">
          <cell r="D671" t="str">
            <v>1N127</v>
          </cell>
          <cell r="E671" t="str">
            <v>lavamanos manantial duo Ref. 074111031</v>
          </cell>
        </row>
        <row r="672">
          <cell r="D672" t="str">
            <v>1N128</v>
          </cell>
          <cell r="E672" t="str">
            <v>lavamanos san lorenzo pettit ref.019021001</v>
          </cell>
        </row>
        <row r="673">
          <cell r="D673" t="str">
            <v>1N129</v>
          </cell>
          <cell r="E673" t="str">
            <v>lavamanos institucional de colgar free incluye abastos, sifon, desague sencillo y kit de instalacion a muro ref.00389a001</v>
          </cell>
        </row>
        <row r="674">
          <cell r="D674" t="str">
            <v>1N12A</v>
          </cell>
          <cell r="E674" t="str">
            <v>lavamanos institucional de incrustar san loresnzo, incluyee abastos, sifon y desague sencillo</v>
          </cell>
        </row>
        <row r="675">
          <cell r="D675" t="str">
            <v>1N12B</v>
          </cell>
          <cell r="E675" t="str">
            <v>lavamanos de pedestal ref milano de corona color blanco</v>
          </cell>
        </row>
        <row r="676">
          <cell r="D676" t="str">
            <v>1N12C</v>
          </cell>
          <cell r="E676" t="str">
            <v>lavamanos vessel thalia blanco ref.ks08bl881</v>
          </cell>
        </row>
        <row r="677">
          <cell r="D677" t="str">
            <v>1N12D</v>
          </cell>
          <cell r="E677" t="str">
            <v>lavamanos vessel opalo blancothalia blanco ref.ks08bl649</v>
          </cell>
        </row>
        <row r="678">
          <cell r="D678" t="str">
            <v>1N12E</v>
          </cell>
          <cell r="E678" t="str">
            <v xml:space="preserve">lavamanos razionale con desagüe ref.014601001 </v>
          </cell>
        </row>
        <row r="679">
          <cell r="D679" t="str">
            <v>1N12F</v>
          </cell>
          <cell r="E679" t="str">
            <v>lavamanos enso con pedestal ref.503111001</v>
          </cell>
        </row>
        <row r="680">
          <cell r="D680" t="str">
            <v>1N12G</v>
          </cell>
          <cell r="E680" t="str">
            <v>lavamanos de colgar ref milano de corona color blanco</v>
          </cell>
        </row>
        <row r="681">
          <cell r="D681" t="str">
            <v>1N131</v>
          </cell>
          <cell r="E681" t="str">
            <v>orinal santa fe ref. 004011001</v>
          </cell>
        </row>
        <row r="682">
          <cell r="D682" t="str">
            <v>1N132</v>
          </cell>
          <cell r="E682" t="str">
            <v>orinal grande de mancesa</v>
          </cell>
        </row>
        <row r="683">
          <cell r="D683" t="str">
            <v>1N133</v>
          </cell>
          <cell r="E683" t="str">
            <v>orinal ref. gotta de corona + griferia fluxometro antivandalica push</v>
          </cell>
        </row>
        <row r="684">
          <cell r="D684" t="str">
            <v>1N134</v>
          </cell>
          <cell r="E684" t="str">
            <v>orinal para fluxometro santa fe con griferia anticandalica de push corona</v>
          </cell>
        </row>
        <row r="685">
          <cell r="D685" t="str">
            <v>1N135</v>
          </cell>
          <cell r="E685" t="str">
            <v>orinal corona ref. gotta blanco solo porcelana</v>
          </cell>
        </row>
        <row r="686">
          <cell r="D686" t="str">
            <v>1N136</v>
          </cell>
          <cell r="E686" t="str">
            <v>orinal para fluxometro ref. gota blanco con griferia de push antivndalica ref. c34 (combo institucional 34)</v>
          </cell>
        </row>
        <row r="687">
          <cell r="D687" t="str">
            <v>1N137</v>
          </cell>
          <cell r="E687" t="str">
            <v>orinal ref.gobi color blanco de helvex</v>
          </cell>
        </row>
        <row r="688">
          <cell r="D688" t="str">
            <v>1N138</v>
          </cell>
          <cell r="E688" t="str">
            <v>orinal sin agua con cartucho en caja</v>
          </cell>
        </row>
        <row r="689">
          <cell r="D689" t="str">
            <v>1N140</v>
          </cell>
          <cell r="E689" t="str">
            <v>orinal ref mediano de corona con griferia sencilla</v>
          </cell>
        </row>
        <row r="690">
          <cell r="D690" t="str">
            <v>1N141</v>
          </cell>
          <cell r="E690" t="str">
            <v>taza con acometida posterior tevi ref.028551001</v>
          </cell>
        </row>
        <row r="691">
          <cell r="D691" t="str">
            <v>1N142</v>
          </cell>
          <cell r="E691" t="str">
            <v>taza sanitario para fluxometro adriatico ref.013191001</v>
          </cell>
        </row>
        <row r="692">
          <cell r="D692" t="str">
            <v>1N143</v>
          </cell>
          <cell r="E692" t="str">
            <v>taza de sanitario fluxometro trevi + asiento sanitario institucional abierto blanco + griferia antivandalica de push grival ref. c1 (comobo institucuinal 1)</v>
          </cell>
        </row>
        <row r="693">
          <cell r="D693" t="str">
            <v>1N144</v>
          </cell>
          <cell r="E693" t="str">
            <v>sanitario nao 17 tzf-17 de helvex</v>
          </cell>
        </row>
        <row r="694">
          <cell r="D694" t="str">
            <v>1N161</v>
          </cell>
          <cell r="E694" t="str">
            <v>asiento sanitario institucional abierto ref. 0819020001</v>
          </cell>
        </row>
        <row r="695">
          <cell r="D695" t="str">
            <v>1N171</v>
          </cell>
          <cell r="E695" t="str">
            <v>griflex lavamanos</v>
          </cell>
        </row>
        <row r="696">
          <cell r="D696" t="str">
            <v>1N172</v>
          </cell>
          <cell r="E696" t="str">
            <v>desague y sifon para orinal</v>
          </cell>
        </row>
        <row r="697">
          <cell r="D697" t="str">
            <v>1N173</v>
          </cell>
          <cell r="E697" t="str">
            <v>grapas para orinal</v>
          </cell>
        </row>
        <row r="698">
          <cell r="D698" t="str">
            <v>1N175</v>
          </cell>
          <cell r="E698" t="str">
            <v>valvula de regulacion (abasto) 1/2" ref. 967400001</v>
          </cell>
        </row>
        <row r="699">
          <cell r="D699" t="str">
            <v>1N176</v>
          </cell>
          <cell r="E699" t="str">
            <v>semipedestal institucional ref free 203901001 de corona</v>
          </cell>
        </row>
        <row r="700">
          <cell r="D700" t="str">
            <v>1N177</v>
          </cell>
          <cell r="E700" t="str">
            <v>brazos mamposteria para lavamanos ref free 718030001 de corona</v>
          </cell>
        </row>
        <row r="701">
          <cell r="D701" t="str">
            <v>1N178</v>
          </cell>
          <cell r="E701" t="str">
            <v>abasto lavamanos ref.967350001</v>
          </cell>
        </row>
        <row r="702">
          <cell r="D702" t="str">
            <v>1N179</v>
          </cell>
          <cell r="E702" t="str">
            <v>abasto sanitario ref.967150001</v>
          </cell>
        </row>
        <row r="703">
          <cell r="D703" t="str">
            <v>1N181</v>
          </cell>
          <cell r="E703" t="str">
            <v>lavatraperos aqua mt ref. 1046060 de 40x35</v>
          </cell>
        </row>
        <row r="704">
          <cell r="D704" t="str">
            <v>1N191</v>
          </cell>
          <cell r="E704" t="str">
            <v>pozuelo mezclador socoda ref.230172</v>
          </cell>
        </row>
        <row r="705">
          <cell r="D705" t="str">
            <v>1N1A1</v>
          </cell>
          <cell r="E705" t="str">
            <v>lavadero Fibra de vidrio eco mt ref 1047282 de 46x51</v>
          </cell>
        </row>
        <row r="706">
          <cell r="D706" t="str">
            <v>1N1A2</v>
          </cell>
          <cell r="E706" t="str">
            <v>lavadero prefabricado granito pulido blanco</v>
          </cell>
        </row>
        <row r="707">
          <cell r="D707" t="str">
            <v>1N1A3</v>
          </cell>
          <cell r="E707" t="str">
            <v>murete de soporte prefabricado granito pulido blanco</v>
          </cell>
        </row>
        <row r="708">
          <cell r="D708" t="str">
            <v>1N1A4</v>
          </cell>
          <cell r="E708" t="str">
            <v>lavaescobas prefabricado granito pulido blanco</v>
          </cell>
        </row>
        <row r="709">
          <cell r="D709" t="str">
            <v>1N211</v>
          </cell>
          <cell r="E709" t="str">
            <v>toallero argolla cromo l85 ref.8560cr</v>
          </cell>
        </row>
        <row r="710">
          <cell r="D710" t="str">
            <v>1N212</v>
          </cell>
          <cell r="E710" t="str">
            <v>perchero cromo l85 ref.8554cr</v>
          </cell>
        </row>
        <row r="711">
          <cell r="D711" t="str">
            <v>1N213</v>
          </cell>
          <cell r="E711" t="str">
            <v>toallero barra cromo l85 ref.8518cr</v>
          </cell>
        </row>
        <row r="712">
          <cell r="D712" t="str">
            <v>1N214</v>
          </cell>
          <cell r="E712" t="str">
            <v>toallero argolla serie 3600</v>
          </cell>
        </row>
        <row r="713">
          <cell r="D713" t="str">
            <v>1N215</v>
          </cell>
          <cell r="E713" t="str">
            <v>perchero cromo serie 3600</v>
          </cell>
        </row>
        <row r="714">
          <cell r="D714" t="str">
            <v>1N216</v>
          </cell>
          <cell r="E714" t="str">
            <v>toallero barra serie 3600</v>
          </cell>
        </row>
        <row r="715">
          <cell r="D715" t="str">
            <v>1N217</v>
          </cell>
          <cell r="E715" t="str">
            <v>jabonera cromo serie 3600</v>
          </cell>
        </row>
        <row r="716">
          <cell r="D716" t="str">
            <v>1N218</v>
          </cell>
          <cell r="E716" t="str">
            <v>portarrollos sin tapa cromo serie 3600</v>
          </cell>
        </row>
        <row r="717">
          <cell r="D717" t="str">
            <v>1N219</v>
          </cell>
          <cell r="E717" t="str">
            <v>gancho sencillo premier acabado satinado ref. premier 15106</v>
          </cell>
        </row>
        <row r="718">
          <cell r="D718" t="str">
            <v>1N220</v>
          </cell>
          <cell r="E718" t="str">
            <v>porta rollo novo</v>
          </cell>
        </row>
        <row r="719">
          <cell r="D719" t="str">
            <v>1N221</v>
          </cell>
          <cell r="E719" t="str">
            <v>toallero barra novo</v>
          </cell>
        </row>
        <row r="720">
          <cell r="D720" t="str">
            <v>1N222</v>
          </cell>
          <cell r="E720" t="str">
            <v>toallero argolla novo</v>
          </cell>
        </row>
        <row r="721">
          <cell r="D721" t="str">
            <v>1N223</v>
          </cell>
          <cell r="E721" t="str">
            <v>jabonera barra novo</v>
          </cell>
        </row>
        <row r="722">
          <cell r="D722" t="str">
            <v>1N224</v>
          </cell>
          <cell r="E722" t="str">
            <v>jabonera ducha novo</v>
          </cell>
        </row>
        <row r="723">
          <cell r="D723" t="str">
            <v>1N231</v>
          </cell>
          <cell r="E723" t="str">
            <v>jabonera cromo l85 ref.8559cr</v>
          </cell>
        </row>
        <row r="724">
          <cell r="D724" t="str">
            <v>1N232</v>
          </cell>
          <cell r="E724" t="str">
            <v>toallero barra, meralico cromado, ref. 59-aa-89220</v>
          </cell>
        </row>
        <row r="725">
          <cell r="D725" t="str">
            <v>1N233</v>
          </cell>
          <cell r="E725" t="str">
            <v>combo accesorios alcala plastico cromado</v>
          </cell>
        </row>
        <row r="726">
          <cell r="D726" t="str">
            <v>1N234</v>
          </cell>
          <cell r="E726" t="str">
            <v>portarollo papel higienico ref. alcala de corona o equivalente</v>
          </cell>
        </row>
        <row r="727">
          <cell r="D727" t="str">
            <v>1N235</v>
          </cell>
          <cell r="E727" t="str">
            <v>jabonera de barra ref. alcala de corona o equivalente</v>
          </cell>
        </row>
        <row r="728">
          <cell r="D728" t="str">
            <v>1N236</v>
          </cell>
          <cell r="E728" t="str">
            <v>toallero barra ref. alcala de corona o equivalente</v>
          </cell>
        </row>
        <row r="729">
          <cell r="D729" t="str">
            <v>1N241</v>
          </cell>
          <cell r="E729" t="str">
            <v>basurera de paped en cubiculo ref.203305 socoda</v>
          </cell>
        </row>
        <row r="730">
          <cell r="D730" t="str">
            <v>1N261</v>
          </cell>
          <cell r="E730" t="str">
            <v>dispensadores de toallas de mano color blanco ref. 8302 de familia.</v>
          </cell>
        </row>
        <row r="731">
          <cell r="D731" t="str">
            <v>1N262</v>
          </cell>
          <cell r="E731" t="str">
            <v>dispensadores de toallas institucional de grival</v>
          </cell>
        </row>
        <row r="732">
          <cell r="D732" t="str">
            <v>1N263</v>
          </cell>
          <cell r="E732" t="str">
            <v>dispensadores de toallas de papel ref.706150001 de corona</v>
          </cell>
        </row>
        <row r="733">
          <cell r="D733" t="str">
            <v>1N264</v>
          </cell>
          <cell r="E733" t="str">
            <v>dispensadores de toallas de papel ref.214988 de socoda</v>
          </cell>
        </row>
        <row r="734">
          <cell r="D734" t="str">
            <v>1N271</v>
          </cell>
          <cell r="E734" t="str">
            <v>dispensadores de papel higienico jumbo color blanco ref. 8341 de familia.</v>
          </cell>
        </row>
        <row r="735">
          <cell r="D735" t="str">
            <v>1N273</v>
          </cell>
          <cell r="E735" t="str">
            <v>dispensadores de papel higienico ref. 8-aa-845 de accesorios y acabados</v>
          </cell>
        </row>
        <row r="736">
          <cell r="D736" t="str">
            <v>1N274</v>
          </cell>
          <cell r="E736" t="str">
            <v>dispensador de papel higienico ref. 214987 socoda</v>
          </cell>
        </row>
        <row r="737">
          <cell r="D737" t="str">
            <v>1N275</v>
          </cell>
          <cell r="E737" t="str">
            <v>porta rollo cromo l85 ref.8555cr</v>
          </cell>
        </row>
        <row r="738">
          <cell r="D738" t="str">
            <v>1N281</v>
          </cell>
          <cell r="E738" t="str">
            <v>dispensador de jabon en spray color blanco ref. 8107 de 800 ml de familia para lavamanos y duchas</v>
          </cell>
        </row>
        <row r="739">
          <cell r="D739" t="str">
            <v>1N282</v>
          </cell>
          <cell r="E739" t="str">
            <v>dispensador de jabon institucional de grival</v>
          </cell>
        </row>
        <row r="740">
          <cell r="D740" t="str">
            <v>1N283</v>
          </cell>
          <cell r="E740" t="str">
            <v>dispensador de jabon push ref. 706060001 de grival</v>
          </cell>
        </row>
        <row r="741">
          <cell r="D741" t="str">
            <v>1N284</v>
          </cell>
          <cell r="E741" t="str">
            <v>dispensador de jabon de manos ref. 214986</v>
          </cell>
        </row>
        <row r="742">
          <cell r="D742" t="str">
            <v>1N285</v>
          </cell>
          <cell r="E742" t="str">
            <v>dispensador de jabon ref. 8-aa-600</v>
          </cell>
        </row>
        <row r="743">
          <cell r="D743" t="str">
            <v>1N286</v>
          </cell>
          <cell r="E743" t="str">
            <v>dosificador de jabon liquido electronico de baterias con sensor ref. mb-1100</v>
          </cell>
        </row>
        <row r="744">
          <cell r="D744" t="str">
            <v>1N291</v>
          </cell>
          <cell r="E744" t="str">
            <v>papelera cilindrica 30 cm de socoda</v>
          </cell>
        </row>
        <row r="745">
          <cell r="D745" t="str">
            <v>1N292</v>
          </cell>
          <cell r="E745" t="str">
            <v>barra recta en acero inoxidable de 305 mm ref. b-305-s</v>
          </cell>
        </row>
        <row r="746">
          <cell r="D746" t="str">
            <v>1N293</v>
          </cell>
          <cell r="E746" t="str">
            <v>barra hockey satinada derecha de 810 mm x 350 mm en acero inoxidable ref. b-062-s</v>
          </cell>
        </row>
        <row r="747">
          <cell r="D747" t="str">
            <v>1N294</v>
          </cell>
          <cell r="E747" t="str">
            <v>barra de seguridad en acero inoxidable para baños discapacitados ref. 8-aa-506</v>
          </cell>
        </row>
        <row r="748">
          <cell r="D748" t="str">
            <v>1N295</v>
          </cell>
          <cell r="E748" t="str">
            <v>barra de seguridad en acero inoxidable para baños discapacitados ref. 8-aa-536</v>
          </cell>
        </row>
        <row r="749">
          <cell r="D749" t="str">
            <v>1N2A1</v>
          </cell>
          <cell r="E749" t="str">
            <v>barra fija discapacitados 30" de grival</v>
          </cell>
        </row>
        <row r="750">
          <cell r="D750" t="str">
            <v>1N2A2</v>
          </cell>
          <cell r="E750" t="str">
            <v>barra fija discapacitados 18" de grival</v>
          </cell>
        </row>
        <row r="751">
          <cell r="D751" t="str">
            <v>1N2A3</v>
          </cell>
          <cell r="E751" t="str">
            <v>barra retractil discapacitados tipo 13</v>
          </cell>
        </row>
        <row r="752">
          <cell r="D752" t="str">
            <v>1N2A4</v>
          </cell>
          <cell r="E752" t="str">
            <v>barra fija discapacitados type 15</v>
          </cell>
        </row>
        <row r="753">
          <cell r="D753" t="str">
            <v>1N2A5</v>
          </cell>
          <cell r="E753" t="str">
            <v>barra de seguridad para discapacitados en acero inoxidable acabado coro de 30" ref 706050001</v>
          </cell>
        </row>
        <row r="754">
          <cell r="D754" t="str">
            <v>1N2A6</v>
          </cell>
          <cell r="E754" t="str">
            <v>barra de seguridad para discapacitados a piso en acero inoxidable ref.219059 socoda</v>
          </cell>
        </row>
        <row r="755">
          <cell r="D755" t="str">
            <v>1N2A7</v>
          </cell>
          <cell r="E755" t="str">
            <v>pasamanos recto en acero inoxidable 81.3cm</v>
          </cell>
        </row>
        <row r="756">
          <cell r="D756" t="str">
            <v>1N2A8</v>
          </cell>
          <cell r="E756" t="str">
            <v>pasamanos recto en acero inoxidable 91.4cm</v>
          </cell>
        </row>
        <row r="757">
          <cell r="D757" t="str">
            <v>1N2B1</v>
          </cell>
          <cell r="E757" t="str">
            <v>secador de manos ref. 214989 socoda</v>
          </cell>
        </row>
        <row r="758">
          <cell r="D758" t="str">
            <v>1N2B2</v>
          </cell>
          <cell r="E758" t="str">
            <v>secador de manos con sensor electronico, en acero inoxidable ref. mb-1012-ai</v>
          </cell>
        </row>
        <row r="759">
          <cell r="D759" t="str">
            <v>1N2C1</v>
          </cell>
          <cell r="E759" t="str">
            <v>combo accesorios alegro en ceramica</v>
          </cell>
        </row>
        <row r="760">
          <cell r="D760" t="str">
            <v>1N2D1</v>
          </cell>
          <cell r="E760" t="str">
            <v>caja plastica para llave lavadora 13x15x8cm ref.17111</v>
          </cell>
        </row>
        <row r="761">
          <cell r="D761" t="str">
            <v>1N2D2</v>
          </cell>
          <cell r="E761" t="str">
            <v>caja plastica para valvula de gas ref. 518 firplak</v>
          </cell>
        </row>
        <row r="762">
          <cell r="D762" t="str">
            <v>1N311</v>
          </cell>
          <cell r="E762" t="str">
            <v>griferia antivandalica de push ref.751250001</v>
          </cell>
        </row>
        <row r="763">
          <cell r="D763" t="str">
            <v>1N321</v>
          </cell>
          <cell r="E763" t="str">
            <v>griferia de lavamanos electronica antivandalica de grival</v>
          </cell>
        </row>
        <row r="764">
          <cell r="D764" t="str">
            <v>1N322</v>
          </cell>
          <cell r="E764" t="str">
            <v>griferia lavamanos electronica con sensor infrarojo acabado cromo ref. 7060000001</v>
          </cell>
        </row>
        <row r="765">
          <cell r="D765" t="str">
            <v>1N323</v>
          </cell>
          <cell r="E765" t="str">
            <v>grifo de meson de push antivandalico de mesa referencia: 947120001 de corona</v>
          </cell>
        </row>
        <row r="766">
          <cell r="D766" t="str">
            <v>1N324</v>
          </cell>
          <cell r="E766" t="str">
            <v>griferia lavamanos momali ref. mb 7006</v>
          </cell>
        </row>
        <row r="767">
          <cell r="D767" t="str">
            <v>1N325</v>
          </cell>
          <cell r="E767" t="str">
            <v>griferia lavamanos antivandalica ref.dO00142006 docol</v>
          </cell>
        </row>
        <row r="768">
          <cell r="D768" t="str">
            <v>1N326</v>
          </cell>
          <cell r="E768" t="str">
            <v>griferia lavamanos de sensor cuello de ganso smart, incluye abastos ref.sm1000001</v>
          </cell>
        </row>
        <row r="769">
          <cell r="D769" t="str">
            <v>1N327</v>
          </cell>
          <cell r="E769" t="str">
            <v xml:space="preserve">griferia galaxia 4" </v>
          </cell>
        </row>
        <row r="770">
          <cell r="D770" t="str">
            <v>1N328</v>
          </cell>
          <cell r="E770" t="str">
            <v>mezclador lavamanos de muro con manija ma20013 momali ref.mm7111acr</v>
          </cell>
        </row>
        <row r="771">
          <cell r="D771" t="str">
            <v>1N329</v>
          </cell>
          <cell r="E771" t="str">
            <v>desague de clip con o sin reboso largo 30cm ref.mm55sl</v>
          </cell>
        </row>
        <row r="772">
          <cell r="D772" t="str">
            <v>1N32A</v>
          </cell>
          <cell r="E772" t="str">
            <v>griferia para lavamanos vera monocontrol</v>
          </cell>
        </row>
        <row r="773">
          <cell r="D773" t="str">
            <v>1N32B</v>
          </cell>
          <cell r="E773" t="str">
            <v>grifo de pared de push antivandalico referencia: 701320001 de corona</v>
          </cell>
        </row>
        <row r="774">
          <cell r="D774" t="str">
            <v>1N32C</v>
          </cell>
          <cell r="E774" t="str">
            <v>griferia lavamanos balta 4" palanca</v>
          </cell>
        </row>
        <row r="775">
          <cell r="D775" t="str">
            <v>1N330</v>
          </cell>
          <cell r="E775" t="str">
            <v>llave electronica tron de baterias para lavamanos ref. tron tv-399</v>
          </cell>
        </row>
        <row r="776">
          <cell r="D776" t="str">
            <v>1N331</v>
          </cell>
          <cell r="E776" t="str">
            <v>griferia lavamanos cuello bajo, mono control ref. 30-aa-s6700</v>
          </cell>
        </row>
        <row r="777">
          <cell r="D777" t="str">
            <v>1N332</v>
          </cell>
          <cell r="E777" t="str">
            <v>mezclador ducha novo corona</v>
          </cell>
        </row>
        <row r="778">
          <cell r="D778" t="str">
            <v>1N333</v>
          </cell>
          <cell r="E778" t="str">
            <v>lavaplatos malva corona</v>
          </cell>
        </row>
        <row r="779">
          <cell r="D779" t="str">
            <v>1N33A</v>
          </cell>
          <cell r="E779" t="str">
            <v>griferia lavamanos cambria ref. CB5000001</v>
          </cell>
        </row>
        <row r="780">
          <cell r="D780" t="str">
            <v>1N341</v>
          </cell>
          <cell r="E780" t="str">
            <v>griferia para ducha antivandalica de push ref. ca5000001 de grival</v>
          </cell>
        </row>
        <row r="781">
          <cell r="D781" t="str">
            <v>1N343</v>
          </cell>
          <cell r="E781" t="str">
            <v>griferia ducha momali ref. ma 2013</v>
          </cell>
        </row>
        <row r="782">
          <cell r="D782" t="str">
            <v>1N344</v>
          </cell>
          <cell r="E782" t="str">
            <v>griferia regadera ducha momali ref. sun 104a</v>
          </cell>
        </row>
        <row r="783">
          <cell r="D783" t="str">
            <v>1N345</v>
          </cell>
          <cell r="E783" t="str">
            <v>griferia para ducha tipo fenix</v>
          </cell>
        </row>
        <row r="784">
          <cell r="D784" t="str">
            <v>1N346</v>
          </cell>
          <cell r="E784" t="str">
            <v>ducha anti vandalica con regadera tubular acabado en cromo ref. 754000001</v>
          </cell>
        </row>
        <row r="785">
          <cell r="D785" t="str">
            <v>1N347</v>
          </cell>
          <cell r="E785" t="str">
            <v>griferia para duchas roble sencilla ref.or4100001</v>
          </cell>
        </row>
        <row r="786">
          <cell r="D786" t="str">
            <v>1N348</v>
          </cell>
          <cell r="E786" t="str">
            <v xml:space="preserve">mezclador galaxia dh sin regadera ssb 8" </v>
          </cell>
        </row>
        <row r="787">
          <cell r="D787" t="str">
            <v>1N349</v>
          </cell>
          <cell r="E787" t="str">
            <v>regadera veneciana ref.944200001</v>
          </cell>
        </row>
        <row r="788">
          <cell r="D788" t="str">
            <v>1N34A</v>
          </cell>
          <cell r="E788" t="str">
            <v>mezclador de ducha con escudo pequeño momali ref.mm7111mcr</v>
          </cell>
        </row>
        <row r="789">
          <cell r="D789" t="str">
            <v>1N34B</v>
          </cell>
          <cell r="E789" t="str">
            <v>regadera cuadrada 15 cm en cromo momali ref.sun104acr</v>
          </cell>
        </row>
        <row r="790">
          <cell r="D790" t="str">
            <v>1N34C</v>
          </cell>
          <cell r="E790" t="str">
            <v>brazo de techo de 10cm como momali ref.ma1013brcr</v>
          </cell>
        </row>
        <row r="791">
          <cell r="D791" t="str">
            <v>1N34D</v>
          </cell>
          <cell r="E791" t="str">
            <v>griferia para ducha vera con mezclador</v>
          </cell>
        </row>
        <row r="792">
          <cell r="D792" t="str">
            <v>1N34E</v>
          </cell>
          <cell r="E792" t="str">
            <v>griferia para ducha balta palanca</v>
          </cell>
        </row>
        <row r="793">
          <cell r="D793" t="str">
            <v>1N351</v>
          </cell>
          <cell r="E793" t="str">
            <v>llave cocina pesada cromada</v>
          </cell>
        </row>
        <row r="794">
          <cell r="D794" t="str">
            <v>1N352</v>
          </cell>
          <cell r="E794" t="str">
            <v>griferia de meson para lavamanos tipo dual tig de tecnigrifos</v>
          </cell>
        </row>
        <row r="795">
          <cell r="D795" t="str">
            <v>1N353</v>
          </cell>
          <cell r="E795" t="str">
            <v>griferia lavaplatos momali ref. mb 7004</v>
          </cell>
        </row>
        <row r="796">
          <cell r="D796" t="str">
            <v>1N354</v>
          </cell>
          <cell r="E796" t="str">
            <v>griferia para lavaplatos ref. flamingo de grival</v>
          </cell>
        </row>
        <row r="797">
          <cell r="D797" t="str">
            <v>1N355</v>
          </cell>
          <cell r="E797" t="str">
            <v>griferia para lavaplatos burdeos incluye abastos ref.585080001</v>
          </cell>
        </row>
        <row r="798">
          <cell r="D798" t="str">
            <v>1N356</v>
          </cell>
          <cell r="E798" t="str">
            <v>mono control cocina alto momali ref. m54148-036c</v>
          </cell>
        </row>
        <row r="799">
          <cell r="D799" t="str">
            <v>1N357</v>
          </cell>
          <cell r="E799" t="str">
            <v>llave lavadora cruceta 1/2"x3/4" cromo ref.797360001</v>
          </cell>
        </row>
        <row r="800">
          <cell r="D800" t="str">
            <v>1N358</v>
          </cell>
          <cell r="E800" t="str">
            <v>griferia de lavaplatos malva</v>
          </cell>
        </row>
        <row r="801">
          <cell r="D801" t="str">
            <v>1N359</v>
          </cell>
          <cell r="E801" t="str">
            <v>griferia lvp progresivo capri ref.ca 5000001 cromo</v>
          </cell>
        </row>
        <row r="802">
          <cell r="D802" t="str">
            <v>1N35A</v>
          </cell>
          <cell r="E802" t="str">
            <v>griferia lavaplatos balta palanca</v>
          </cell>
        </row>
        <row r="803">
          <cell r="D803" t="str">
            <v>1N361</v>
          </cell>
          <cell r="E803" t="str">
            <v>fluxometro orinal sensor ref. 706310001</v>
          </cell>
        </row>
        <row r="804">
          <cell r="D804" t="str">
            <v>1N371</v>
          </cell>
          <cell r="E804" t="str">
            <v>fluxometro sanitario flujo ajustable (palanca)</v>
          </cell>
        </row>
        <row r="805">
          <cell r="D805" t="str">
            <v>1N372</v>
          </cell>
          <cell r="E805" t="str">
            <v>fluxometro sanitario sensor ref. 706320001</v>
          </cell>
        </row>
        <row r="806">
          <cell r="D806" t="str">
            <v>1N373</v>
          </cell>
          <cell r="E806" t="str">
            <v>griferia push antivandalica para sanitario adriatico / baltico</v>
          </cell>
        </row>
        <row r="807">
          <cell r="D807" t="str">
            <v>1N374</v>
          </cell>
          <cell r="E807" t="str">
            <v>fluxometro orinal electronico con descarga de sensor y al tacto re. 706020001</v>
          </cell>
        </row>
        <row r="808">
          <cell r="D808" t="str">
            <v>1N375</v>
          </cell>
          <cell r="E808" t="str">
            <v>fluxometro para wc de pedal aparente. Entrada superior para spud de 32mm o 30mm de 4.8 lts por descarga ref 310-wc-4.8</v>
          </cell>
        </row>
        <row r="809">
          <cell r="D809" t="str">
            <v>1N381</v>
          </cell>
          <cell r="E809" t="str">
            <v>duchas lavaojos ref. 12-aa-7271 haws de accesorios y acabados. incluye todos los accesorios necesarios para su instalacion y correcto funcionamiento</v>
          </cell>
        </row>
        <row r="810">
          <cell r="D810" t="str">
            <v>1N382</v>
          </cell>
          <cell r="E810" t="str">
            <v>griferia cuello de cisne de sensor ref. 5-aa-tel5ggc-60 de toto</v>
          </cell>
        </row>
        <row r="811">
          <cell r="D811" t="str">
            <v>1N383</v>
          </cell>
          <cell r="E811" t="str">
            <v>griferia push antivandalica racor 3/4 ref. 947140001</v>
          </cell>
        </row>
        <row r="812">
          <cell r="D812" t="str">
            <v>1N384</v>
          </cell>
          <cell r="E812" t="str">
            <v xml:space="preserve">griferia orinal de pared tipo push ref.947130001 </v>
          </cell>
        </row>
        <row r="813">
          <cell r="D813" t="str">
            <v>1N385</v>
          </cell>
          <cell r="E813" t="str">
            <v>fluxometro para orinal de pedal aparente y entrada superior para spud de 19 mm ref. 410-19</v>
          </cell>
        </row>
        <row r="814">
          <cell r="D814" t="str">
            <v>1N391</v>
          </cell>
          <cell r="E814" t="str">
            <v>llave de cocina ext. Satin ref.380400001</v>
          </cell>
        </row>
        <row r="815">
          <cell r="D815" t="str">
            <v>1N3A1</v>
          </cell>
          <cell r="E815" t="str">
            <v>llave pesada de jardin cromada ref. 977200001</v>
          </cell>
        </row>
        <row r="816">
          <cell r="D816" t="str">
            <v>1N3A2</v>
          </cell>
          <cell r="E816" t="str">
            <v>llave pesada de jardin cromada economica</v>
          </cell>
        </row>
        <row r="817">
          <cell r="D817" t="str">
            <v>1N3B0</v>
          </cell>
          <cell r="E817" t="str">
            <v>coladera para baño tres cobas, con rejilla cuadrada (con sello hidraulico) evacua agua 40 litros por minuto ref. 1342-35-ch</v>
          </cell>
        </row>
        <row r="818">
          <cell r="D818" t="str">
            <v>1N3B1</v>
          </cell>
          <cell r="E818" t="str">
            <v>sifon botella</v>
          </cell>
        </row>
        <row r="819">
          <cell r="D819" t="str">
            <v>1N3B2</v>
          </cell>
          <cell r="E819" t="str">
            <v>rejilla granada en aluminio 3"</v>
          </cell>
        </row>
        <row r="820">
          <cell r="D820" t="str">
            <v>1N3B3</v>
          </cell>
          <cell r="E820" t="str">
            <v>rejilla granada en aluminio 4"</v>
          </cell>
        </row>
        <row r="821">
          <cell r="D821" t="str">
            <v>1N3B4</v>
          </cell>
          <cell r="E821" t="str">
            <v>rejilla redonda en acero para lavaescobas</v>
          </cell>
        </row>
        <row r="822">
          <cell r="D822" t="str">
            <v>1N3B5</v>
          </cell>
          <cell r="E822" t="str">
            <v>rejilla cuadrada en acero 7 x 7 cm</v>
          </cell>
        </row>
        <row r="823">
          <cell r="D823" t="str">
            <v>1N3B6</v>
          </cell>
          <cell r="E823" t="str">
            <v>rejilla de aluminio de 3"</v>
          </cell>
        </row>
        <row r="824">
          <cell r="D824" t="str">
            <v>1N3B7</v>
          </cell>
          <cell r="E824" t="str">
            <v>rejilla tipo a 30x30 acero a 36 1"x3/16" portante</v>
          </cell>
        </row>
        <row r="825">
          <cell r="D825" t="str">
            <v>1N3B8</v>
          </cell>
          <cell r="E825" t="str">
            <v>rejilla estructural troquelada tipo s</v>
          </cell>
        </row>
        <row r="826">
          <cell r="D826" t="str">
            <v>1N3B9</v>
          </cell>
          <cell r="E826" t="str">
            <v>rejilla ventilacion gas 15x15</v>
          </cell>
        </row>
        <row r="827">
          <cell r="D827" t="str">
            <v>1N3C1</v>
          </cell>
          <cell r="E827" t="str">
            <v>rejilla CAR 30x50 hierro fundido tr liviano colrejillas</v>
          </cell>
        </row>
        <row r="828">
          <cell r="D828" t="str">
            <v>1N3C2</v>
          </cell>
          <cell r="E828" t="str">
            <v>rejilla ventilacion 20x20 plastica</v>
          </cell>
        </row>
        <row r="829">
          <cell r="D829" t="str">
            <v>1N3C3</v>
          </cell>
          <cell r="E829" t="str">
            <v>rejilla CAR 40x100 cm</v>
          </cell>
        </row>
        <row r="830">
          <cell r="D830" t="str">
            <v>1N3C4</v>
          </cell>
          <cell r="E830" t="str">
            <v>rejilla piso contemporanea 10x10cm 1 1/2" x 3"</v>
          </cell>
        </row>
        <row r="831">
          <cell r="D831" t="str">
            <v>1N3C5</v>
          </cell>
          <cell r="E831" t="str">
            <v>rejilla redonda Anticucarachas - antiolor 1 1/2 - 4P Crom</v>
          </cell>
        </row>
        <row r="832">
          <cell r="D832" t="str">
            <v>1O11T</v>
          </cell>
          <cell r="E832" t="str">
            <v>emulsion asfaltica crl-0 ( 0.3 gl/m2)</v>
          </cell>
        </row>
        <row r="833">
          <cell r="D833" t="str">
            <v>1O121</v>
          </cell>
          <cell r="E833" t="str">
            <v>base asfaltica al 3% de asfalto, con asfalto 80-100, norma amva (1.800kg/m3)</v>
          </cell>
        </row>
        <row r="834">
          <cell r="D834" t="str">
            <v>1O122</v>
          </cell>
          <cell r="E834" t="str">
            <v>base asfaltica al 3% de asfalto, con asfalto 80-100, norma amva (1.800kg/m3)</v>
          </cell>
        </row>
        <row r="835">
          <cell r="D835" t="str">
            <v>1O125</v>
          </cell>
          <cell r="E835" t="str">
            <v>base asfaltica al 4% de asfalto, con asfalto 80-100, norma amva (1.800kg/m3)</v>
          </cell>
        </row>
        <row r="836">
          <cell r="D836" t="str">
            <v>1O126</v>
          </cell>
          <cell r="E836" t="str">
            <v>mezcla asfaltica tipo rodadura con asfalto 80-100, norma amva (1800kg/m3)</v>
          </cell>
        </row>
        <row r="837">
          <cell r="D837" t="str">
            <v>1O127</v>
          </cell>
          <cell r="E837" t="str">
            <v>mezcla asfaltica tipo rodadura con asfalto 80-100, norma amva (1800kg/m3)</v>
          </cell>
        </row>
        <row r="838">
          <cell r="D838" t="str">
            <v>1O128</v>
          </cell>
          <cell r="E838" t="str">
            <v>mezcla asfaltica tipo mdc-0, con asfalto 60-70, norma invias 2002 (1.800kg/m3)</v>
          </cell>
        </row>
        <row r="839">
          <cell r="D839" t="str">
            <v>1O129</v>
          </cell>
          <cell r="E839" t="str">
            <v>mezcla asfaltica tipo mdc-0, con asfalto 60-70, norma invias 2002 (1.800kg/m3)</v>
          </cell>
        </row>
        <row r="840">
          <cell r="D840" t="str">
            <v>1O12A</v>
          </cell>
          <cell r="E840" t="str">
            <v>mezcla asfaltica tipo mdc-1, con asfalto 60-70, normas invias 2007 (1.800kg/m3)</v>
          </cell>
        </row>
        <row r="841">
          <cell r="D841" t="str">
            <v>1O12B</v>
          </cell>
          <cell r="E841" t="str">
            <v>mezcla asfaltica tipo mdc-1, con asfalto 60-70, normas invias 2007 (1.800kg/m3)</v>
          </cell>
        </row>
        <row r="842">
          <cell r="D842" t="str">
            <v>1O12C</v>
          </cell>
          <cell r="E842" t="str">
            <v>mezcla asfaltica tipo mdc-2, con asfalto 60-70, norma invias 2007 (1.800kg/m3)</v>
          </cell>
        </row>
        <row r="843">
          <cell r="D843" t="str">
            <v>1O12D</v>
          </cell>
          <cell r="E843" t="str">
            <v>mezcla asfaltica tipo mdc-2, con asfalto 60-70, norma invias 2007 (1.800kg/m3)</v>
          </cell>
        </row>
        <row r="844">
          <cell r="D844" t="str">
            <v>1O12E</v>
          </cell>
          <cell r="E844" t="str">
            <v>mezcla asfaltica tipo mdc-3, con asfalto 60-70, norma invias 2007 (1.800kg/m3)</v>
          </cell>
        </row>
        <row r="845">
          <cell r="D845" t="str">
            <v>1O12F</v>
          </cell>
          <cell r="E845" t="str">
            <v>mezcla asfaltica tipo mdc-3, con asfalto 60-70, norma invias 2007 (1.800kg/m3)</v>
          </cell>
        </row>
        <row r="846">
          <cell r="D846" t="str">
            <v>1O12G</v>
          </cell>
          <cell r="E846" t="str">
            <v>mezcla asfaltica microaglomerado, con asfalto modificado tipo 3, norma invias 2007 (1.800kg/m3)</v>
          </cell>
        </row>
        <row r="847">
          <cell r="D847" t="str">
            <v>1O12Ñ</v>
          </cell>
          <cell r="E847" t="str">
            <v>mezcla drenante md-1, con asfalto modificado tipo 3, norma invias 2007 (1.800kg/m3)</v>
          </cell>
        </row>
        <row r="848">
          <cell r="D848" t="str">
            <v>1O12O</v>
          </cell>
          <cell r="E848" t="str">
            <v>mezcla drenante md-1, con asfalto modificado tipo 3, norma invias 2007 (1.800kg/m3)</v>
          </cell>
        </row>
        <row r="849">
          <cell r="D849" t="str">
            <v>1O12P</v>
          </cell>
          <cell r="E849" t="str">
            <v>mezcla msc-1, norma invias 2007 (1.800kg/m3)</v>
          </cell>
        </row>
        <row r="850">
          <cell r="D850" t="str">
            <v>1O12Q</v>
          </cell>
          <cell r="E850" t="str">
            <v>mezcla msc-1, norma invias 2007 (1.800kg/m3)</v>
          </cell>
        </row>
        <row r="851">
          <cell r="D851" t="str">
            <v>1O12R</v>
          </cell>
          <cell r="E851" t="str">
            <v>mezcla asfaltica mdc1</v>
          </cell>
        </row>
        <row r="852">
          <cell r="D852" t="str">
            <v>1O12S</v>
          </cell>
          <cell r="E852" t="str">
            <v>liga asfaltica</v>
          </cell>
        </row>
        <row r="853">
          <cell r="D853" t="str">
            <v>1O12T</v>
          </cell>
          <cell r="E853" t="str">
            <v>asfalto de liga crr-1 (0.4 k/m2)</v>
          </cell>
        </row>
        <row r="854">
          <cell r="D854" t="str">
            <v>1O12U</v>
          </cell>
          <cell r="E854" t="str">
            <v>mezcla asfaltica msc-2, norma invias 2007 (1.800kg/m3)</v>
          </cell>
        </row>
        <row r="855">
          <cell r="D855" t="str">
            <v>1O221</v>
          </cell>
          <cell r="E855" t="str">
            <v>tierra negra abonada</v>
          </cell>
        </row>
        <row r="856">
          <cell r="D856" t="str">
            <v>1O231</v>
          </cell>
          <cell r="E856" t="str">
            <v>abonos, fertilizantes, reguladores de humedad, micorrizas</v>
          </cell>
        </row>
        <row r="857">
          <cell r="D857" t="str">
            <v>1O241</v>
          </cell>
          <cell r="E857" t="str">
            <v>grosella - 2 a 3 m.</v>
          </cell>
        </row>
        <row r="858">
          <cell r="D858" t="str">
            <v>1O242</v>
          </cell>
          <cell r="E858" t="str">
            <v>azulina</v>
          </cell>
        </row>
        <row r="859">
          <cell r="D859" t="str">
            <v>1O243</v>
          </cell>
          <cell r="E859" t="str">
            <v>festuca</v>
          </cell>
        </row>
        <row r="860">
          <cell r="D860" t="str">
            <v>1O244</v>
          </cell>
          <cell r="E860" t="str">
            <v>coral</v>
          </cell>
        </row>
        <row r="861">
          <cell r="D861" t="str">
            <v>1O245</v>
          </cell>
          <cell r="E861" t="str">
            <v>carmin - 2 a 3 m.</v>
          </cell>
        </row>
        <row r="862">
          <cell r="D862" t="str">
            <v>1O246</v>
          </cell>
          <cell r="E862" t="str">
            <v>piñon de oreja - 2 a 3 m.</v>
          </cell>
        </row>
        <row r="863">
          <cell r="D863" t="str">
            <v>1O311</v>
          </cell>
          <cell r="E863" t="str">
            <v>gualanday - 2 a 3 m.</v>
          </cell>
        </row>
        <row r="864">
          <cell r="D864" t="str">
            <v>1O321</v>
          </cell>
          <cell r="E864" t="str">
            <v>carbonero zorro - 2 a 3 m.</v>
          </cell>
        </row>
        <row r="865">
          <cell r="D865" t="str">
            <v>1O331</v>
          </cell>
          <cell r="E865" t="str">
            <v>casco de vaca - 2 a 3 m.</v>
          </cell>
        </row>
        <row r="866">
          <cell r="D866" t="str">
            <v>1O341</v>
          </cell>
          <cell r="E866" t="str">
            <v>pero de agua - 2 a 3 m.</v>
          </cell>
        </row>
        <row r="867">
          <cell r="D867" t="str">
            <v>1O351</v>
          </cell>
          <cell r="E867" t="str">
            <v>flamboyan - 2 a 3 m.</v>
          </cell>
        </row>
        <row r="868">
          <cell r="D868" t="str">
            <v>1O361</v>
          </cell>
          <cell r="E868" t="str">
            <v>azuceno - 2 a 3 m.</v>
          </cell>
        </row>
        <row r="869">
          <cell r="D869" t="str">
            <v>1O371</v>
          </cell>
          <cell r="E869" t="str">
            <v>cerezo del gobernador - 2 a 3 m.</v>
          </cell>
        </row>
        <row r="870">
          <cell r="D870" t="str">
            <v>1O381</v>
          </cell>
          <cell r="E870" t="str">
            <v>frangipan - 2 a 3 m.</v>
          </cell>
        </row>
        <row r="871">
          <cell r="D871" t="str">
            <v>1O391</v>
          </cell>
          <cell r="E871" t="str">
            <v>habano - 2 a 3 m.</v>
          </cell>
        </row>
        <row r="872">
          <cell r="D872" t="str">
            <v>1O3A1</v>
          </cell>
          <cell r="E872" t="str">
            <v xml:space="preserve">cadmio - 2 a 3 m. </v>
          </cell>
        </row>
        <row r="873">
          <cell r="D873" t="str">
            <v>1O3C1</v>
          </cell>
          <cell r="E873" t="str">
            <v>palo bonito - 2 a 3 m.</v>
          </cell>
        </row>
        <row r="874">
          <cell r="D874" t="str">
            <v>1O3E1</v>
          </cell>
          <cell r="E874" t="str">
            <v>pomo - 2 a 3 m.</v>
          </cell>
        </row>
        <row r="875">
          <cell r="D875" t="str">
            <v>1O3F1</v>
          </cell>
          <cell r="E875" t="str">
            <v>cedro - 2 a 3 m.</v>
          </cell>
        </row>
        <row r="876">
          <cell r="D876" t="str">
            <v>1O3G1</v>
          </cell>
          <cell r="E876" t="str">
            <v>ceiba - 2 a 3 m.</v>
          </cell>
        </row>
        <row r="877">
          <cell r="D877" t="str">
            <v>1O3I1</v>
          </cell>
          <cell r="E877" t="str">
            <v>tambor - 2 a 3 m.</v>
          </cell>
        </row>
        <row r="878">
          <cell r="D878" t="str">
            <v>1O3J1</v>
          </cell>
          <cell r="E878" t="str">
            <v>saman - 2 a 3 m.</v>
          </cell>
        </row>
        <row r="879">
          <cell r="D879" t="str">
            <v>1O3K1</v>
          </cell>
          <cell r="E879" t="str">
            <v>tamarindo - 2 a 3 m.</v>
          </cell>
        </row>
        <row r="880">
          <cell r="D880" t="str">
            <v>1O3L1</v>
          </cell>
          <cell r="E880" t="str">
            <v>guayacan amarillo - 2 a 3 m.</v>
          </cell>
        </row>
        <row r="881">
          <cell r="D881" t="str">
            <v>1O3M1</v>
          </cell>
          <cell r="E881" t="str">
            <v>guayacan rosado - 2 a 3 m.</v>
          </cell>
        </row>
        <row r="882">
          <cell r="D882" t="str">
            <v>1O3N1</v>
          </cell>
          <cell r="E882" t="str">
            <v>vara santa - 2 a 3 m.</v>
          </cell>
        </row>
        <row r="883">
          <cell r="D883" t="str">
            <v>1O3O1</v>
          </cell>
          <cell r="E883" t="str">
            <v>caracoli - 2 a 3 m.</v>
          </cell>
        </row>
        <row r="884">
          <cell r="D884" t="str">
            <v>1O3P1</v>
          </cell>
          <cell r="E884" t="str">
            <v>tronador - 2 a 3 m.</v>
          </cell>
        </row>
        <row r="885">
          <cell r="D885" t="str">
            <v>1O3Q1</v>
          </cell>
          <cell r="E885" t="str">
            <v>madroño - 2 a 3 m.</v>
          </cell>
        </row>
        <row r="886">
          <cell r="D886" t="str">
            <v>1O3R1</v>
          </cell>
          <cell r="E886" t="str">
            <v>mamey - 2 a 3 m.</v>
          </cell>
        </row>
        <row r="887">
          <cell r="D887" t="str">
            <v>1O3S1</v>
          </cell>
          <cell r="E887" t="str">
            <v>framire - 2 a 3 m.</v>
          </cell>
        </row>
        <row r="888">
          <cell r="D888" t="str">
            <v>1O3T1</v>
          </cell>
          <cell r="E888" t="str">
            <v>caimito - 2 a 3 m.</v>
          </cell>
        </row>
        <row r="889">
          <cell r="D889" t="str">
            <v>1O3U1</v>
          </cell>
          <cell r="E889" t="str">
            <v>mamon - 2 a 3 m.</v>
          </cell>
        </row>
        <row r="890">
          <cell r="D890" t="str">
            <v>1O3V1</v>
          </cell>
          <cell r="E890" t="str">
            <v>flor de reina - 2 a 3 m.</v>
          </cell>
        </row>
        <row r="891">
          <cell r="D891" t="str">
            <v>1O3W1</v>
          </cell>
          <cell r="E891" t="str">
            <v>acacia amarilla - 2 a 3 m.</v>
          </cell>
        </row>
        <row r="892">
          <cell r="D892" t="str">
            <v>1O3X1</v>
          </cell>
          <cell r="E892" t="str">
            <v>achiote - 2 a 3 m.</v>
          </cell>
        </row>
        <row r="893">
          <cell r="D893" t="str">
            <v>1O3Y1</v>
          </cell>
          <cell r="E893" t="str">
            <v>lluvia de oro - 2 a 3 m.</v>
          </cell>
        </row>
        <row r="894">
          <cell r="D894" t="str">
            <v>1O3Z1</v>
          </cell>
          <cell r="E894" t="str">
            <v>cheflera - 2 a 3 m.</v>
          </cell>
        </row>
        <row r="895">
          <cell r="D895" t="str">
            <v>1O411</v>
          </cell>
          <cell r="E895" t="str">
            <v>bolardo en hierro fundido tipo edu para colocar sobre concreto 60x14cm</v>
          </cell>
        </row>
        <row r="896">
          <cell r="D896" t="str">
            <v>1O412</v>
          </cell>
          <cell r="E896" t="str">
            <v xml:space="preserve">bolardo en hierro fundido edu 90 (incluye 30cm para enterrar)x14 cm </v>
          </cell>
        </row>
        <row r="897">
          <cell r="D897" t="str">
            <v>1O413</v>
          </cell>
          <cell r="E897" t="str">
            <v>bolardo en hierro fundido idu</v>
          </cell>
        </row>
        <row r="898">
          <cell r="D898" t="str">
            <v>1O421</v>
          </cell>
          <cell r="E898" t="str">
            <v>totem triangular 0.7x2.3 m</v>
          </cell>
        </row>
        <row r="899">
          <cell r="D899" t="str">
            <v>1O422</v>
          </cell>
          <cell r="E899" t="str">
            <v>totem cuadrado 0.5x2.3 m</v>
          </cell>
        </row>
        <row r="900">
          <cell r="D900" t="str">
            <v>1O431</v>
          </cell>
          <cell r="E900" t="str">
            <v>basurera medellin socoda</v>
          </cell>
        </row>
        <row r="901">
          <cell r="D901" t="str">
            <v>1O432</v>
          </cell>
          <cell r="E901" t="str">
            <v>banca m-31</v>
          </cell>
        </row>
        <row r="902">
          <cell r="D902" t="str">
            <v>1O433</v>
          </cell>
          <cell r="E902" t="str">
            <v>basurera m-120</v>
          </cell>
        </row>
        <row r="903">
          <cell r="D903" t="str">
            <v>1PV11</v>
          </cell>
          <cell r="E903" t="str">
            <v>tuberia pvcp ø 6" rde 21 (150 mm) por 6m</v>
          </cell>
        </row>
        <row r="904">
          <cell r="D904" t="str">
            <v>1PV12</v>
          </cell>
          <cell r="E904" t="str">
            <v>tuberia pvcp ø 8" rde 21 (200 mm) por 6m</v>
          </cell>
        </row>
        <row r="905">
          <cell r="D905" t="str">
            <v>1PV13</v>
          </cell>
          <cell r="E905" t="str">
            <v>reduccion pvcp 200x150mm (8"x6")</v>
          </cell>
        </row>
        <row r="906">
          <cell r="D906" t="str">
            <v>1PV14</v>
          </cell>
          <cell r="E906" t="str">
            <v>codo pvcp 11.25° 200mm (8")</v>
          </cell>
        </row>
        <row r="907">
          <cell r="D907" t="str">
            <v>1PV15</v>
          </cell>
          <cell r="E907" t="str">
            <v>codo pvcp 11.25° 150mm (6")</v>
          </cell>
        </row>
        <row r="908">
          <cell r="D908" t="str">
            <v>1PV16</v>
          </cell>
          <cell r="E908" t="str">
            <v>codo pvcp 22.5° 150mm (6")</v>
          </cell>
        </row>
        <row r="909">
          <cell r="D909" t="str">
            <v>1PV17</v>
          </cell>
          <cell r="E909" t="str">
            <v>codo pvcp 45° 150mm (6")</v>
          </cell>
        </row>
        <row r="910">
          <cell r="D910" t="str">
            <v>1PV18</v>
          </cell>
          <cell r="E910" t="str">
            <v>codo pvcp 90° 150mm (6")</v>
          </cell>
        </row>
        <row r="911">
          <cell r="D911" t="str">
            <v>1PV19</v>
          </cell>
          <cell r="E911" t="str">
            <v>tee pvcp rde 21 200x150mm (8"x6")</v>
          </cell>
        </row>
        <row r="912">
          <cell r="D912" t="str">
            <v>1PV1A</v>
          </cell>
          <cell r="E912" t="str">
            <v>tee pvcp rde 21 150x75mm (6"x3")</v>
          </cell>
        </row>
        <row r="913">
          <cell r="D913" t="str">
            <v>1PV21</v>
          </cell>
          <cell r="E913" t="str">
            <v>tuberia pvc sanitaria 6"</v>
          </cell>
        </row>
        <row r="914">
          <cell r="D914" t="str">
            <v>1PV22</v>
          </cell>
          <cell r="E914" t="str">
            <v>tuberia pvc sn 6"</v>
          </cell>
        </row>
        <row r="915">
          <cell r="D915" t="str">
            <v>1PVB1</v>
          </cell>
          <cell r="E915" t="str">
            <v>tuberia pvc novafort ø 8" (200 mm) x 6m</v>
          </cell>
        </row>
        <row r="916">
          <cell r="D916" t="str">
            <v>1PVB2</v>
          </cell>
          <cell r="E916" t="str">
            <v>tuberia pvc novafort ø 10" (250 mm) x 6m</v>
          </cell>
        </row>
        <row r="917">
          <cell r="D917" t="str">
            <v>1PVB3</v>
          </cell>
          <cell r="E917" t="str">
            <v>tuberia pvc novafort ø 12" (315 mm)</v>
          </cell>
        </row>
        <row r="918">
          <cell r="D918" t="str">
            <v>1PVB4</v>
          </cell>
          <cell r="E918" t="str">
            <v>tuberia pvc novafort ø 14" (355 mm) x 6m</v>
          </cell>
        </row>
        <row r="919">
          <cell r="D919" t="str">
            <v>1PVB5</v>
          </cell>
          <cell r="E919" t="str">
            <v>tuberia pvc novafort ø 16" (400 mm) x 6m</v>
          </cell>
        </row>
        <row r="920">
          <cell r="D920" t="str">
            <v>1PVB6</v>
          </cell>
          <cell r="E920" t="str">
            <v>tuberia pvc novafort ø 18" (450 mm) x 6m</v>
          </cell>
        </row>
        <row r="921">
          <cell r="D921" t="str">
            <v>1PVB7</v>
          </cell>
          <cell r="E921" t="str">
            <v>tuberia pvc novafort ø 20" (500 mm) x 6m</v>
          </cell>
        </row>
        <row r="922">
          <cell r="D922" t="str">
            <v>1PVB8</v>
          </cell>
          <cell r="E922" t="str">
            <v>tuberia pvc novafort ø 24" (625 mm) x 6,7m</v>
          </cell>
        </row>
        <row r="923">
          <cell r="D923" t="str">
            <v>1PVB9</v>
          </cell>
          <cell r="E923" t="str">
            <v>tuberia pvc novafort ø 30" (786 mm) x 6,7m</v>
          </cell>
        </row>
        <row r="924">
          <cell r="D924" t="str">
            <v>1PVBA</v>
          </cell>
          <cell r="E924" t="str">
            <v>hidrosello de 8"</v>
          </cell>
        </row>
        <row r="925">
          <cell r="D925" t="str">
            <v>1PVBB</v>
          </cell>
          <cell r="E925" t="str">
            <v>hidrosello de 10"</v>
          </cell>
        </row>
        <row r="926">
          <cell r="D926" t="str">
            <v>1PVBC</v>
          </cell>
          <cell r="E926" t="str">
            <v>hidrosello de 12"</v>
          </cell>
        </row>
        <row r="927">
          <cell r="D927" t="str">
            <v>1PVBD</v>
          </cell>
          <cell r="E927" t="str">
            <v>hidrosello de 14"</v>
          </cell>
        </row>
        <row r="928">
          <cell r="D928" t="str">
            <v>1PVBE</v>
          </cell>
          <cell r="E928" t="str">
            <v>hidrosello de 16"</v>
          </cell>
        </row>
        <row r="929">
          <cell r="D929" t="str">
            <v>1PVBF</v>
          </cell>
          <cell r="E929" t="str">
            <v>hidrosello de 18"</v>
          </cell>
        </row>
        <row r="930">
          <cell r="D930" t="str">
            <v>1PVBG</v>
          </cell>
          <cell r="E930" t="str">
            <v>hidrosello de 20"</v>
          </cell>
        </row>
        <row r="931">
          <cell r="D931" t="str">
            <v>1PVBH</v>
          </cell>
          <cell r="E931" t="str">
            <v>hidrosello de 24"</v>
          </cell>
        </row>
        <row r="932">
          <cell r="D932" t="str">
            <v>1PVBI</v>
          </cell>
          <cell r="E932" t="str">
            <v>hidrosello de 30"</v>
          </cell>
        </row>
        <row r="933">
          <cell r="D933" t="str">
            <v>1PVBJ</v>
          </cell>
          <cell r="E933" t="str">
            <v>hidrosello de 33"</v>
          </cell>
        </row>
        <row r="934">
          <cell r="D934" t="str">
            <v>1PVBK</v>
          </cell>
          <cell r="E934" t="str">
            <v>hidrosello de 36"</v>
          </cell>
        </row>
        <row r="935">
          <cell r="D935" t="str">
            <v>1PVE1</v>
          </cell>
          <cell r="E935" t="str">
            <v>geotextil pavco nt1600</v>
          </cell>
        </row>
        <row r="936">
          <cell r="D936" t="str">
            <v>1PVE2</v>
          </cell>
          <cell r="E936" t="str">
            <v>tuberia perforada para filtros de 4"</v>
          </cell>
        </row>
        <row r="937">
          <cell r="D937" t="str">
            <v>1PVZ1</v>
          </cell>
          <cell r="E937" t="str">
            <v>soldadura pvc 1/8</v>
          </cell>
        </row>
        <row r="938">
          <cell r="D938" t="str">
            <v>1PVZ2</v>
          </cell>
          <cell r="E938" t="str">
            <v>limpiador pvc 1/4</v>
          </cell>
        </row>
        <row r="939">
          <cell r="D939" t="str">
            <v>1PVZ3</v>
          </cell>
          <cell r="E939" t="str">
            <v>lubricante pvc 4kg</v>
          </cell>
        </row>
        <row r="940">
          <cell r="D940" t="str">
            <v>1PVZ4</v>
          </cell>
          <cell r="E940" t="str">
            <v>zocalo media caña pvc 9 cm</v>
          </cell>
        </row>
        <row r="941">
          <cell r="D941" t="str">
            <v>1SK11</v>
          </cell>
          <cell r="E941" t="str">
            <v>sika -2 x 2.5 k</v>
          </cell>
        </row>
        <row r="942">
          <cell r="D942" t="str">
            <v>1SK21</v>
          </cell>
          <cell r="E942" t="str">
            <v>sika-1 imperm. integ morter x 20.0 k</v>
          </cell>
        </row>
        <row r="943">
          <cell r="D943" t="str">
            <v>1SK22</v>
          </cell>
          <cell r="E943" t="str">
            <v>sika-3 x 5k</v>
          </cell>
        </row>
        <row r="944">
          <cell r="D944" t="str">
            <v>1SK23</v>
          </cell>
          <cell r="E944" t="str">
            <v>sikalatex 20 k</v>
          </cell>
        </row>
        <row r="945">
          <cell r="D945" t="str">
            <v>1SK24</v>
          </cell>
          <cell r="E945" t="str">
            <v>sika viscobond x 19k</v>
          </cell>
        </row>
        <row r="946">
          <cell r="D946" t="str">
            <v>1SK25</v>
          </cell>
          <cell r="E946" t="str">
            <v>sikanol m x200 k</v>
          </cell>
        </row>
        <row r="947">
          <cell r="D947" t="str">
            <v>1SK31</v>
          </cell>
          <cell r="E947" t="str">
            <v>sikatard e 230 k</v>
          </cell>
        </row>
        <row r="948">
          <cell r="D948" t="str">
            <v>1SK32</v>
          </cell>
          <cell r="E948" t="str">
            <v>sikaset l 25 k</v>
          </cell>
        </row>
        <row r="949">
          <cell r="D949" t="str">
            <v>1SK33</v>
          </cell>
          <cell r="E949" t="str">
            <v>sikaplast 326 230 k</v>
          </cell>
        </row>
        <row r="950">
          <cell r="D950" t="str">
            <v>1SK34</v>
          </cell>
          <cell r="E950" t="str">
            <v>plastocrete 169 he 230 k</v>
          </cell>
        </row>
        <row r="951">
          <cell r="D951" t="str">
            <v>1SK35</v>
          </cell>
          <cell r="E951" t="str">
            <v>sikafluid 25 k</v>
          </cell>
        </row>
        <row r="952">
          <cell r="D952" t="str">
            <v>1SK36</v>
          </cell>
          <cell r="E952" t="str">
            <v>sikamente-ns 230 k</v>
          </cell>
        </row>
        <row r="953">
          <cell r="D953" t="str">
            <v>1SK37</v>
          </cell>
          <cell r="E953" t="str">
            <v>sikafiber ad x 1 k</v>
          </cell>
        </row>
        <row r="954">
          <cell r="D954" t="str">
            <v>1SK38</v>
          </cell>
          <cell r="E954" t="str">
            <v>sikafiber force pp/pe-700/50 x 7k</v>
          </cell>
        </row>
        <row r="955">
          <cell r="D955" t="str">
            <v>1SK39</v>
          </cell>
          <cell r="E955" t="str">
            <v>plastocrete dm x 20 k</v>
          </cell>
        </row>
        <row r="956">
          <cell r="D956" t="str">
            <v>1SK3B</v>
          </cell>
          <cell r="E956" t="str">
            <v>plastime-bv-40 reduct/plastif 20 k</v>
          </cell>
        </row>
        <row r="957">
          <cell r="D957" t="str">
            <v>1SK51</v>
          </cell>
          <cell r="E957" t="str">
            <v>antisol blanco 20 k</v>
          </cell>
        </row>
        <row r="958">
          <cell r="D958" t="str">
            <v>1SK52</v>
          </cell>
          <cell r="E958" t="str">
            <v>antisol blanco pigmentado 20 k</v>
          </cell>
        </row>
        <row r="959">
          <cell r="D959" t="str">
            <v>1SK53</v>
          </cell>
          <cell r="E959" t="str">
            <v>antisol rojo 16k</v>
          </cell>
        </row>
        <row r="960">
          <cell r="D960" t="str">
            <v>1SK54</v>
          </cell>
          <cell r="E960" t="str">
            <v>antisol rojo base agua 20 k</v>
          </cell>
        </row>
        <row r="961">
          <cell r="D961" t="str">
            <v>1SK55</v>
          </cell>
          <cell r="E961" t="str">
            <v>separol- desformaleteante premium 15 k</v>
          </cell>
        </row>
        <row r="962">
          <cell r="D962" t="str">
            <v>1SK56</v>
          </cell>
          <cell r="E962" t="str">
            <v>separol n 20 k</v>
          </cell>
        </row>
        <row r="963">
          <cell r="D963" t="str">
            <v>1SK57</v>
          </cell>
          <cell r="E963" t="str">
            <v>separol- desformaleteante 25 k</v>
          </cell>
        </row>
        <row r="964">
          <cell r="D964" t="str">
            <v>1SK58</v>
          </cell>
          <cell r="E964" t="str">
            <v xml:space="preserve">antisol blanco curador 20 k </v>
          </cell>
        </row>
        <row r="965">
          <cell r="D965" t="str">
            <v>1SK61</v>
          </cell>
          <cell r="E965" t="str">
            <v>sikaceram b.a gris 25 k</v>
          </cell>
        </row>
        <row r="966">
          <cell r="D966" t="str">
            <v>1SK62</v>
          </cell>
          <cell r="E966" t="str">
            <v>sikaceram b.a blanco 25 k</v>
          </cell>
        </row>
        <row r="967">
          <cell r="D967" t="str">
            <v>1SK67</v>
          </cell>
          <cell r="E967" t="str">
            <v>sika-101 mortero blanco 10 k</v>
          </cell>
        </row>
        <row r="968">
          <cell r="D968" t="str">
            <v>1SK68</v>
          </cell>
          <cell r="E968" t="str">
            <v>sika-101 mortero gris 10 k</v>
          </cell>
        </row>
        <row r="969">
          <cell r="D969" t="str">
            <v>1SK69</v>
          </cell>
          <cell r="E969" t="str">
            <v>sikalisto resane 25 k</v>
          </cell>
        </row>
        <row r="970">
          <cell r="D970" t="str">
            <v>1SK6A</v>
          </cell>
          <cell r="E970" t="str">
            <v>sikalisto piso 50 k</v>
          </cell>
        </row>
        <row r="971">
          <cell r="D971" t="str">
            <v>1SK6B</v>
          </cell>
          <cell r="E971" t="str">
            <v>sika concrelisto re 80 k</v>
          </cell>
        </row>
        <row r="972">
          <cell r="D972" t="str">
            <v>1SK6C</v>
          </cell>
          <cell r="E972" t="str">
            <v>sikagrout-200 30 k</v>
          </cell>
        </row>
        <row r="973">
          <cell r="D973" t="str">
            <v>1SK6D</v>
          </cell>
          <cell r="E973" t="str">
            <v>sikagrout-212 30 k</v>
          </cell>
        </row>
        <row r="974">
          <cell r="D974" t="str">
            <v>1SK6E</v>
          </cell>
          <cell r="E974" t="str">
            <v>sikafloor-3 quartz top neutro x 30 k</v>
          </cell>
        </row>
        <row r="975">
          <cell r="D975" t="str">
            <v>1SK6F</v>
          </cell>
          <cell r="E975" t="str">
            <v>sikarepair 224 25 k</v>
          </cell>
        </row>
        <row r="976">
          <cell r="D976" t="str">
            <v>1SK6G</v>
          </cell>
          <cell r="E976" t="str">
            <v>sikaquick 2500 25 k</v>
          </cell>
        </row>
        <row r="977">
          <cell r="D977" t="str">
            <v>1SK6H</v>
          </cell>
          <cell r="E977" t="str">
            <v>sikaceram va gris 25k</v>
          </cell>
        </row>
        <row r="978">
          <cell r="D978" t="str">
            <v>1SK6I</v>
          </cell>
          <cell r="E978" t="str">
            <v>sikaceram va blanco 25k</v>
          </cell>
        </row>
        <row r="979">
          <cell r="D979" t="str">
            <v>1SK71</v>
          </cell>
          <cell r="E979" t="str">
            <v>sikatop-armatec 108 4 k</v>
          </cell>
        </row>
        <row r="980">
          <cell r="D980" t="str">
            <v>1SK72</v>
          </cell>
          <cell r="E980" t="str">
            <v>sikatop-armatec-110 epocem 20 k</v>
          </cell>
        </row>
        <row r="981">
          <cell r="D981" t="str">
            <v>1SK73</v>
          </cell>
          <cell r="E981" t="str">
            <v>sikatop-seal-107 20 k</v>
          </cell>
        </row>
        <row r="982">
          <cell r="D982" t="str">
            <v>1SK74</v>
          </cell>
          <cell r="E982" t="str">
            <v>sikatop-122 30k</v>
          </cell>
        </row>
        <row r="983">
          <cell r="D983" t="str">
            <v>1SK75</v>
          </cell>
          <cell r="E983" t="str">
            <v>sika demoledor 20k</v>
          </cell>
        </row>
        <row r="984">
          <cell r="D984" t="str">
            <v>1SK76</v>
          </cell>
          <cell r="E984" t="str">
            <v>sikatop-121 20k</v>
          </cell>
        </row>
        <row r="985">
          <cell r="D985" t="str">
            <v>1SK77</v>
          </cell>
          <cell r="E985" t="str">
            <v>sikatop 122 plus monocomponente x 25k</v>
          </cell>
        </row>
        <row r="986">
          <cell r="D986" t="str">
            <v>1SK91</v>
          </cell>
          <cell r="E986" t="str">
            <v>estuka acrilico sika x 1 gal</v>
          </cell>
        </row>
        <row r="987">
          <cell r="D987" t="str">
            <v>1SK92</v>
          </cell>
          <cell r="E987" t="str">
            <v>binda boquilla acrilico con latex en colorx2k</v>
          </cell>
        </row>
        <row r="988">
          <cell r="D988" t="str">
            <v>1SK94</v>
          </cell>
          <cell r="E988" t="str">
            <v>binda boquilla color blanco/beige x2k</v>
          </cell>
        </row>
        <row r="989">
          <cell r="D989" t="str">
            <v>1SK95</v>
          </cell>
          <cell r="E989" t="str">
            <v>estucados estuco blanco 25 k</v>
          </cell>
        </row>
        <row r="990">
          <cell r="D990" t="str">
            <v>1SK96</v>
          </cell>
          <cell r="E990" t="str">
            <v>estuca acrilico 1 gl</v>
          </cell>
        </row>
        <row r="991">
          <cell r="D991" t="str">
            <v>1SKA1</v>
          </cell>
          <cell r="E991" t="str">
            <v>sikadur-31 ahesivo gris 0.50k</v>
          </cell>
        </row>
        <row r="992">
          <cell r="D992" t="str">
            <v>1SKA2</v>
          </cell>
          <cell r="E992" t="str">
            <v>sikadur-32 premier 3k</v>
          </cell>
        </row>
        <row r="993">
          <cell r="D993" t="str">
            <v>1SKA3</v>
          </cell>
          <cell r="E993" t="str">
            <v>sikadur-42 anclaje 5k</v>
          </cell>
        </row>
        <row r="994">
          <cell r="D994" t="str">
            <v>1SKA4</v>
          </cell>
          <cell r="E994" t="str">
            <v>sikadur anchorfix-4 300cc</v>
          </cell>
        </row>
        <row r="995">
          <cell r="D995" t="str">
            <v>1SKA5</v>
          </cell>
          <cell r="E995" t="str">
            <v>sikadur-35 hi mod lv 3k</v>
          </cell>
        </row>
        <row r="996">
          <cell r="D996" t="str">
            <v>1SKA6</v>
          </cell>
          <cell r="E996" t="str">
            <v>sikadur inyection gel 2.5k</v>
          </cell>
        </row>
        <row r="997">
          <cell r="D997" t="str">
            <v>1SKA7</v>
          </cell>
          <cell r="E997" t="str">
            <v>sikadur extender t 0.13k</v>
          </cell>
        </row>
        <row r="998">
          <cell r="D998" t="str">
            <v>1SKC1</v>
          </cell>
          <cell r="E998" t="str">
            <v>sika vinilo t-2 5gl</v>
          </cell>
        </row>
        <row r="999">
          <cell r="D999" t="str">
            <v>1SKC2</v>
          </cell>
          <cell r="E999" t="str">
            <v>sika vinilo t-1 5gl</v>
          </cell>
        </row>
        <row r="1000">
          <cell r="D1000" t="str">
            <v>1SKC3</v>
          </cell>
          <cell r="E1000" t="str">
            <v>sikacolor f 5gl</v>
          </cell>
        </row>
        <row r="1001">
          <cell r="D1001" t="str">
            <v>1SKC4</v>
          </cell>
          <cell r="E1001" t="str">
            <v>sikacolor c claro 5gl</v>
          </cell>
        </row>
        <row r="1002">
          <cell r="D1002" t="str">
            <v>1SKC5</v>
          </cell>
          <cell r="E1002" t="str">
            <v>sikaguard-62 3k</v>
          </cell>
        </row>
        <row r="1003">
          <cell r="D1003" t="str">
            <v>1SKC6</v>
          </cell>
          <cell r="E1003" t="str">
            <v>sikaguard-63n 4k</v>
          </cell>
        </row>
        <row r="1004">
          <cell r="D1004" t="str">
            <v>1SKC7</v>
          </cell>
          <cell r="E1004" t="str">
            <v>sikaguard-68 brillante 7.3 k</v>
          </cell>
        </row>
        <row r="1005">
          <cell r="D1005" t="str">
            <v>1SKC8</v>
          </cell>
          <cell r="E1005" t="str">
            <v>sika uretano blanco brillante 4.5k</v>
          </cell>
        </row>
        <row r="1006">
          <cell r="D1006" t="str">
            <v>1SKC9</v>
          </cell>
          <cell r="E1006" t="str">
            <v>sika uretano transparente brillante 3.5k</v>
          </cell>
        </row>
        <row r="1007">
          <cell r="D1007" t="str">
            <v>1SKCA</v>
          </cell>
          <cell r="E1007" t="str">
            <v>sika uretano blanco mate 4.5k</v>
          </cell>
        </row>
        <row r="1008">
          <cell r="D1008" t="str">
            <v>1SKCB</v>
          </cell>
          <cell r="E1008" t="str">
            <v>sika uretano transparente mate 3.5k</v>
          </cell>
        </row>
        <row r="1009">
          <cell r="D1009" t="str">
            <v>1SKCD</v>
          </cell>
          <cell r="E1009" t="str">
            <v>sika vinilo t-2 x 1 galon</v>
          </cell>
        </row>
        <row r="1010">
          <cell r="D1010" t="str">
            <v>1SKCE</v>
          </cell>
          <cell r="E1010" t="str">
            <v>pintura sikaguard 68 brillante x 9 kg</v>
          </cell>
        </row>
        <row r="1011">
          <cell r="D1011" t="str">
            <v>1SKCF</v>
          </cell>
          <cell r="E1011" t="str">
            <v>pintura sika vinilo t-2 x 1 galon</v>
          </cell>
        </row>
        <row r="1012">
          <cell r="D1012" t="str">
            <v>1SKCG</v>
          </cell>
          <cell r="E1012" t="str">
            <v>colmasolvente uretano</v>
          </cell>
        </row>
        <row r="1013">
          <cell r="D1013" t="str">
            <v>1SKCH</v>
          </cell>
          <cell r="E1013" t="str">
            <v>sikaguard peeling 1 gl</v>
          </cell>
        </row>
        <row r="1014">
          <cell r="D1014" t="str">
            <v>1SKCI</v>
          </cell>
          <cell r="E1014" t="str">
            <v>sikaguard peeling 5 gl</v>
          </cell>
        </row>
        <row r="1015">
          <cell r="D1015" t="str">
            <v>1SKD1</v>
          </cell>
          <cell r="E1015" t="str">
            <v>sikafloor-curehard-24 25k</v>
          </cell>
        </row>
        <row r="1016">
          <cell r="D1016" t="str">
            <v>1SKF1</v>
          </cell>
          <cell r="E1016" t="str">
            <v>sika refuerzo tejido 30m</v>
          </cell>
        </row>
        <row r="1017">
          <cell r="D1017" t="str">
            <v>1SKF8</v>
          </cell>
          <cell r="E1017" t="str">
            <v>sikaguard-719w 2k</v>
          </cell>
        </row>
        <row r="1018">
          <cell r="D1018" t="str">
            <v>1SKF9</v>
          </cell>
          <cell r="E1018" t="str">
            <v>igol imprimante 3kg</v>
          </cell>
        </row>
        <row r="1019">
          <cell r="D1019" t="str">
            <v>1SKFA</v>
          </cell>
          <cell r="E1019" t="str">
            <v>igol denso 3k</v>
          </cell>
        </row>
        <row r="1020">
          <cell r="D1020" t="str">
            <v>1SKFB</v>
          </cell>
          <cell r="E1020" t="str">
            <v>igasol cubierta 20k</v>
          </cell>
        </row>
        <row r="1021">
          <cell r="D1021" t="str">
            <v>1SKFC</v>
          </cell>
          <cell r="E1021" t="str">
            <v>emulsion asfaltica sika 18k</v>
          </cell>
        </row>
        <row r="1022">
          <cell r="D1022" t="str">
            <v>1SKFD</v>
          </cell>
          <cell r="E1022" t="str">
            <v>sika techo e 18k</v>
          </cell>
        </row>
        <row r="1023">
          <cell r="D1023" t="str">
            <v>1SKFE</v>
          </cell>
          <cell r="E1023" t="str">
            <v>alumol 3k</v>
          </cell>
        </row>
        <row r="1024">
          <cell r="D1024" t="str">
            <v>1SKFF</v>
          </cell>
          <cell r="E1024" t="str">
            <v>sikafelt 40m</v>
          </cell>
        </row>
        <row r="1025">
          <cell r="D1025" t="str">
            <v>1SKFG</v>
          </cell>
          <cell r="E1025" t="str">
            <v>sikafill 3 fibras 1gl</v>
          </cell>
        </row>
        <row r="1026">
          <cell r="D1026" t="str">
            <v>1SKFH</v>
          </cell>
          <cell r="E1026" t="str">
            <v>sikafill 5 fibras 1gl</v>
          </cell>
        </row>
        <row r="1027">
          <cell r="D1027" t="str">
            <v>1SKFI</v>
          </cell>
          <cell r="E1027" t="str">
            <v>sikafill 10 fibras 1gl</v>
          </cell>
        </row>
        <row r="1028">
          <cell r="D1028" t="str">
            <v>1SKFJ</v>
          </cell>
          <cell r="E1028" t="str">
            <v>sikafill refuerzo 100m</v>
          </cell>
        </row>
        <row r="1029">
          <cell r="D1029" t="str">
            <v>1SKFK</v>
          </cell>
          <cell r="E1029" t="str">
            <v>sikafloor-400n elastic 18k</v>
          </cell>
        </row>
        <row r="1030">
          <cell r="D1030" t="str">
            <v>1SKFL</v>
          </cell>
          <cell r="E1030" t="str">
            <v>sikalastic-450 21k</v>
          </cell>
        </row>
        <row r="1031">
          <cell r="D1031" t="str">
            <v>1SKFM</v>
          </cell>
          <cell r="E1031" t="str">
            <v>sikalastic-560 co 5g</v>
          </cell>
        </row>
        <row r="1032">
          <cell r="D1032" t="str">
            <v>1SKFN</v>
          </cell>
          <cell r="E1032" t="str">
            <v>sikafelt fpp 30 50m</v>
          </cell>
        </row>
        <row r="1033">
          <cell r="D1033" t="str">
            <v>1SKFO</v>
          </cell>
          <cell r="E1033" t="str">
            <v>sika multiseal 10cm de ancho x10m gris y aluminio</v>
          </cell>
        </row>
        <row r="1034">
          <cell r="D1034" t="str">
            <v>1SKFP</v>
          </cell>
          <cell r="E1034" t="str">
            <v>sika multiseal 15cm de ancho x 10m</v>
          </cell>
        </row>
        <row r="1035">
          <cell r="D1035" t="str">
            <v>1SKFQ</v>
          </cell>
          <cell r="E1035" t="str">
            <v>sikabond-t 52 fc 600cc</v>
          </cell>
        </row>
        <row r="1036">
          <cell r="D1036" t="str">
            <v>1SKFR</v>
          </cell>
          <cell r="E1036" t="str">
            <v>sika primer mb 4k</v>
          </cell>
        </row>
        <row r="1037">
          <cell r="D1037" t="str">
            <v>1SKFS</v>
          </cell>
          <cell r="E1037" t="str">
            <v>sikalastic-612 mtc 26,5kg</v>
          </cell>
        </row>
        <row r="1038">
          <cell r="D1038" t="str">
            <v>1SKFT</v>
          </cell>
          <cell r="E1038" t="str">
            <v>sikafelt fp 30 (rollo 50x1m) x50m2</v>
          </cell>
        </row>
        <row r="1039">
          <cell r="D1039" t="str">
            <v>1SKFU</v>
          </cell>
          <cell r="E1039" t="str">
            <v>sika layer-03 25m2</v>
          </cell>
        </row>
        <row r="1040">
          <cell r="D1040" t="str">
            <v>1SKFV</v>
          </cell>
          <cell r="E1040" t="str">
            <v>sika primer 215 de 250 ml</v>
          </cell>
        </row>
        <row r="1041">
          <cell r="D1041" t="str">
            <v>1SKG1</v>
          </cell>
          <cell r="E1041" t="str">
            <v>sikafloor-2430 co 4k</v>
          </cell>
        </row>
        <row r="1042">
          <cell r="D1042" t="str">
            <v>1SKG2</v>
          </cell>
          <cell r="E1042" t="str">
            <v>sikafloor 261 co x13kg</v>
          </cell>
        </row>
        <row r="1043">
          <cell r="D1043" t="str">
            <v>1SKG3</v>
          </cell>
          <cell r="E1043" t="str">
            <v>imprimante sikafloor epocem modul</v>
          </cell>
        </row>
        <row r="1044">
          <cell r="D1044" t="str">
            <v>1SKG4</v>
          </cell>
          <cell r="E1044" t="str">
            <v>mortero sikafloor 81 epocem 2mm</v>
          </cell>
        </row>
        <row r="1045">
          <cell r="D1045" t="str">
            <v>1SKG5</v>
          </cell>
          <cell r="E1045" t="str">
            <v>sikafloor 156 co x4kg</v>
          </cell>
        </row>
        <row r="1046">
          <cell r="D1046" t="str">
            <v>1SKG6</v>
          </cell>
          <cell r="E1046" t="str">
            <v xml:space="preserve">sikafloor deco flakes café, blanco, negro y gris </v>
          </cell>
        </row>
        <row r="1047">
          <cell r="D1047" t="str">
            <v>1SKG7</v>
          </cell>
          <cell r="E1047" t="str">
            <v>sikadur 504 x13kg</v>
          </cell>
        </row>
        <row r="1048">
          <cell r="D1048" t="str">
            <v>1SKH1</v>
          </cell>
          <cell r="E1048" t="str">
            <v>sika limpiador rinse 1gl</v>
          </cell>
        </row>
        <row r="1049">
          <cell r="D1049" t="str">
            <v>1SKH2</v>
          </cell>
          <cell r="E1049" t="str">
            <v>sika tranparente 7w co 5gl</v>
          </cell>
        </row>
        <row r="1050">
          <cell r="D1050" t="str">
            <v>1SKH3</v>
          </cell>
          <cell r="E1050" t="str">
            <v>sika transparente 3w co 5gl</v>
          </cell>
        </row>
        <row r="1051">
          <cell r="D1051" t="str">
            <v>1SKH4</v>
          </cell>
          <cell r="E1051" t="str">
            <v>sika transparente 10 5gl</v>
          </cell>
        </row>
        <row r="1052">
          <cell r="D1052" t="str">
            <v>1SKH5</v>
          </cell>
          <cell r="E1052" t="str">
            <v>sika transparente 5 5gl</v>
          </cell>
        </row>
        <row r="1053">
          <cell r="D1053" t="str">
            <v>1SKH6</v>
          </cell>
          <cell r="E1053" t="str">
            <v>sika imper mur 4kg</v>
          </cell>
        </row>
        <row r="1054">
          <cell r="D1054" t="str">
            <v>1SKH7</v>
          </cell>
          <cell r="E1054" t="str">
            <v>geotextil pp-1800 sika 100x1.8m</v>
          </cell>
        </row>
        <row r="1055">
          <cell r="D1055" t="str">
            <v>1SKH8</v>
          </cell>
          <cell r="E1055" t="str">
            <v>geotextil pp-1800 sika 100x1.8m</v>
          </cell>
        </row>
        <row r="1056">
          <cell r="D1056" t="str">
            <v>1SKH9</v>
          </cell>
          <cell r="E1056" t="str">
            <v>geotextil pp-2500 sika 100x1.8m</v>
          </cell>
        </row>
        <row r="1057">
          <cell r="D1057" t="str">
            <v>1SKHA</v>
          </cell>
          <cell r="E1057" t="str">
            <v>geotextil pp-2500 sika 100x1.8m</v>
          </cell>
        </row>
        <row r="1058">
          <cell r="D1058" t="str">
            <v>1SKHB</v>
          </cell>
          <cell r="E1058" t="str">
            <v>sika metal sheet 1.00x2.00m</v>
          </cell>
        </row>
        <row r="1059">
          <cell r="D1059" t="str">
            <v>1SKI1</v>
          </cell>
          <cell r="E1059" t="str">
            <v>meruelx i.f.s. transparente x3k</v>
          </cell>
        </row>
        <row r="1060">
          <cell r="D1060" t="str">
            <v>1SKI2</v>
          </cell>
          <cell r="E1060" t="str">
            <v xml:space="preserve">merulex i.f.a. transparente x 3,5k </v>
          </cell>
        </row>
        <row r="1061">
          <cell r="D1061" t="str">
            <v>1SKJ1</v>
          </cell>
          <cell r="E1061" t="str">
            <v>sika joint compound 2.5 gl</v>
          </cell>
        </row>
        <row r="1062">
          <cell r="D1062" t="str">
            <v>1SKJ2</v>
          </cell>
          <cell r="E1062" t="str">
            <v>sika joint free 1gl</v>
          </cell>
        </row>
        <row r="1063">
          <cell r="D1063" t="str">
            <v>1SKJ3</v>
          </cell>
          <cell r="E1063" t="str">
            <v>estuca panel 5gl</v>
          </cell>
        </row>
        <row r="1064">
          <cell r="D1064" t="str">
            <v>1SKJ4</v>
          </cell>
          <cell r="E1064" t="str">
            <v>sika vinilo panel 5gl</v>
          </cell>
        </row>
        <row r="1065">
          <cell r="D1065" t="str">
            <v>1SKJ5</v>
          </cell>
          <cell r="E1065" t="str">
            <v>sikadur panel 1k</v>
          </cell>
        </row>
        <row r="1066">
          <cell r="D1066" t="str">
            <v>1SKJ6</v>
          </cell>
          <cell r="E1066" t="str">
            <v>sika ceram s.l. 5 gl</v>
          </cell>
        </row>
        <row r="1067">
          <cell r="D1067" t="str">
            <v>1SKJ7</v>
          </cell>
          <cell r="E1067" t="str">
            <v xml:space="preserve">sikasil ac 300cc </v>
          </cell>
        </row>
        <row r="1068">
          <cell r="D1068" t="str">
            <v>1SKJ8</v>
          </cell>
          <cell r="E1068" t="str">
            <v>sikasil e 300cc blanco, gris, negro y tansparente</v>
          </cell>
        </row>
        <row r="1069">
          <cell r="D1069" t="str">
            <v>1SKJ9</v>
          </cell>
          <cell r="E1069" t="str">
            <v>sikasil c 300cc transparente</v>
          </cell>
        </row>
        <row r="1070">
          <cell r="D1070" t="str">
            <v>1SKJA</v>
          </cell>
          <cell r="E1070" t="str">
            <v>sikaflex-1a salchichon 600cc blanco y gris</v>
          </cell>
        </row>
        <row r="1071">
          <cell r="D1071" t="str">
            <v>1SKJB</v>
          </cell>
          <cell r="E1071" t="str">
            <v>cinta sika pvc O-15 15m</v>
          </cell>
        </row>
        <row r="1072">
          <cell r="D1072" t="str">
            <v>1SKJC</v>
          </cell>
          <cell r="E1072" t="str">
            <v>sikasil pool cartucho x 300cc transparente</v>
          </cell>
        </row>
        <row r="1073">
          <cell r="D1073" t="str">
            <v>1SKJD</v>
          </cell>
          <cell r="E1073" t="str">
            <v>sikaflex at connetion cartucho x300cc</v>
          </cell>
        </row>
        <row r="1074">
          <cell r="D1074" t="str">
            <v>1SKJE</v>
          </cell>
          <cell r="E1074" t="str">
            <v>sikaflex at facade cartucho x300cc blanco y gris</v>
          </cell>
        </row>
        <row r="1075">
          <cell r="D1075" t="str">
            <v>1SKJF</v>
          </cell>
          <cell r="E1075" t="str">
            <v>sikaflex-2c sl x 16,42k</v>
          </cell>
        </row>
        <row r="1076">
          <cell r="D1076" t="str">
            <v>1SKJG</v>
          </cell>
          <cell r="E1076" t="str">
            <v>sikasil 300cc</v>
          </cell>
        </row>
        <row r="1077">
          <cell r="D1077" t="str">
            <v>1SKJH</v>
          </cell>
          <cell r="E1077" t="str">
            <v>sika pool 300cc</v>
          </cell>
        </row>
        <row r="1078">
          <cell r="D1078" t="str">
            <v>1SKJI</v>
          </cell>
          <cell r="E1078" t="str">
            <v>sikafex at connetion 300cc</v>
          </cell>
        </row>
        <row r="1079">
          <cell r="D1079" t="str">
            <v>1SKJJ</v>
          </cell>
          <cell r="E1079" t="str">
            <v>sikafex at facade 300cc</v>
          </cell>
        </row>
        <row r="1080">
          <cell r="D1080" t="str">
            <v>1SKJK</v>
          </cell>
          <cell r="E1080" t="str">
            <v>sikabond at universal blanco 300cc</v>
          </cell>
        </row>
        <row r="1081">
          <cell r="D1081" t="str">
            <v>1SKJL</v>
          </cell>
          <cell r="E1081" t="str">
            <v>sikabond at gris metal 300cc</v>
          </cell>
        </row>
        <row r="1082">
          <cell r="D1082" t="str">
            <v>1SKJM</v>
          </cell>
          <cell r="E1082" t="str">
            <v>sikaflex-1a cartucho 300cc blanco, gris y negro</v>
          </cell>
        </row>
        <row r="1083">
          <cell r="D1083" t="str">
            <v>1SKJN</v>
          </cell>
          <cell r="E1083" t="str">
            <v>sikaflex-construction 300cc gris y blanco</v>
          </cell>
        </row>
        <row r="1084">
          <cell r="D1084" t="str">
            <v>1SKJÑ</v>
          </cell>
          <cell r="E1084" t="str">
            <v>sikaflex-11 fc 300cc gris</v>
          </cell>
        </row>
        <row r="1085">
          <cell r="D1085" t="str">
            <v>1SKJO</v>
          </cell>
          <cell r="E1085" t="str">
            <v>sikafex-1csl 300cc gris</v>
          </cell>
        </row>
        <row r="1086">
          <cell r="D1086" t="str">
            <v>1SKJP</v>
          </cell>
          <cell r="E1086" t="str">
            <v>sikacryl-s 310cc blanco</v>
          </cell>
        </row>
        <row r="1087">
          <cell r="D1087" t="str">
            <v>1SKJQ</v>
          </cell>
          <cell r="E1087" t="str">
            <v>sikaflex-pro 3wf 600cc</v>
          </cell>
        </row>
        <row r="1088">
          <cell r="D1088" t="str">
            <v>1SKJR</v>
          </cell>
          <cell r="E1088" t="str">
            <v>sikaflex-15 lm sl 4.5gl</v>
          </cell>
        </row>
        <row r="1089">
          <cell r="D1089" t="str">
            <v>1SKJS</v>
          </cell>
          <cell r="E1089" t="str">
            <v>sika boom 250cc</v>
          </cell>
        </row>
        <row r="1090">
          <cell r="D1090" t="str">
            <v>1SKJT</v>
          </cell>
          <cell r="E1090" t="str">
            <v>sikarod de Ø 1/4" (6mm) x 1,700m</v>
          </cell>
        </row>
        <row r="1091">
          <cell r="D1091" t="str">
            <v>1SKJU</v>
          </cell>
          <cell r="E1091" t="str">
            <v>sikarod de Ø 3/8" (10mm) x 1,097m</v>
          </cell>
        </row>
        <row r="1092">
          <cell r="D1092" t="str">
            <v>1SKJV</v>
          </cell>
          <cell r="E1092" t="str">
            <v>sikarod de Ø 5/8" (16mm) x472m</v>
          </cell>
        </row>
        <row r="1093">
          <cell r="D1093" t="str">
            <v>1SKJW</v>
          </cell>
          <cell r="E1093" t="str">
            <v>sikarod de Ø 7/8" (22mm) x259m</v>
          </cell>
        </row>
        <row r="1094">
          <cell r="D1094" t="str">
            <v>1SKJX</v>
          </cell>
          <cell r="E1094" t="str">
            <v>sikarod de Ø 1 1/4" (32mm) x152</v>
          </cell>
        </row>
        <row r="1095">
          <cell r="D1095" t="str">
            <v>1SKJY</v>
          </cell>
          <cell r="E1095" t="str">
            <v>sika swell s2 300cc</v>
          </cell>
        </row>
        <row r="1096">
          <cell r="D1096" t="str">
            <v>1SKKU</v>
          </cell>
          <cell r="E1096" t="str">
            <v>sikadur-combiflex h-20 12.5m</v>
          </cell>
        </row>
        <row r="1097">
          <cell r="D1097" t="str">
            <v>1SKKV</v>
          </cell>
          <cell r="E1097" t="str">
            <v>cinta sika pvc v-15 30m</v>
          </cell>
        </row>
        <row r="1098">
          <cell r="D1098" t="str">
            <v>1SKKW</v>
          </cell>
          <cell r="E1098" t="str">
            <v>cinta sika pvc o-22 15m</v>
          </cell>
        </row>
        <row r="1099">
          <cell r="D1099" t="str">
            <v>1SKKX</v>
          </cell>
          <cell r="E1099" t="str">
            <v>sikadur-combiflex h-10 125.5m</v>
          </cell>
        </row>
        <row r="1100">
          <cell r="D1100" t="str">
            <v>1SKKY</v>
          </cell>
          <cell r="E1100" t="str">
            <v>sikadur-combiflex h-15 12.5m</v>
          </cell>
        </row>
        <row r="1101">
          <cell r="D1101" t="str">
            <v>1SKKZ</v>
          </cell>
          <cell r="E1101" t="str">
            <v>cinta sika pvc v-10 30m</v>
          </cell>
        </row>
        <row r="1102">
          <cell r="D1102" t="str">
            <v>1SKL2</v>
          </cell>
          <cell r="E1102" t="str">
            <v>sarnafil g 476-15 sika 20x2m</v>
          </cell>
        </row>
        <row r="1103">
          <cell r="D1103" t="str">
            <v>1SKL3</v>
          </cell>
          <cell r="E1103" t="str">
            <v>sarnafil s 327-1,5 l white sika 20x2m</v>
          </cell>
        </row>
        <row r="1104">
          <cell r="D1104" t="str">
            <v>1SKL4</v>
          </cell>
          <cell r="E1104" t="str">
            <v>cinta sika pvc v-10 x 30m</v>
          </cell>
        </row>
        <row r="1105">
          <cell r="D1105" t="str">
            <v>1SKL5</v>
          </cell>
          <cell r="E1105" t="str">
            <v>cinta sika pvc o-22 x 15m</v>
          </cell>
        </row>
        <row r="1106">
          <cell r="D1106" t="str">
            <v>1SKN1</v>
          </cell>
          <cell r="E1106" t="str">
            <v>sikaplan 12 dco rollo 1.55 x 20 m</v>
          </cell>
        </row>
        <row r="1107">
          <cell r="D1107" t="str">
            <v>1SKN2</v>
          </cell>
          <cell r="E1107" t="str">
            <v>sikaplan 12 ntr rollo 1.55 x 20m</v>
          </cell>
        </row>
        <row r="1108">
          <cell r="D1108" t="str">
            <v>1SKN3</v>
          </cell>
          <cell r="E1108" t="str">
            <v>sikaplan nt rollo por 1.80x100m</v>
          </cell>
        </row>
        <row r="1109">
          <cell r="D1109" t="str">
            <v>1SKÑ1</v>
          </cell>
          <cell r="E1109" t="str">
            <v xml:space="preserve">rodillo de puas </v>
          </cell>
        </row>
        <row r="1110">
          <cell r="D1110" t="str">
            <v>1SKÑ2</v>
          </cell>
          <cell r="E1110" t="str">
            <v xml:space="preserve">pistola anchorfix-4 </v>
          </cell>
        </row>
        <row r="1111">
          <cell r="D1111" t="str">
            <v>1SKÑ3</v>
          </cell>
          <cell r="E1111" t="str">
            <v>pistola ultraflow catridge para cartucho de 300ml</v>
          </cell>
        </row>
        <row r="1112">
          <cell r="D1112" t="str">
            <v>1SKÑ4</v>
          </cell>
          <cell r="E1112" t="str">
            <v>pistola ultraflow combi para salchicha de 600ml</v>
          </cell>
        </row>
        <row r="1113">
          <cell r="D1113" t="str">
            <v>1SKÑ5</v>
          </cell>
          <cell r="E1113" t="str">
            <v>plancha para soldar cinta sika pvc</v>
          </cell>
        </row>
        <row r="1114">
          <cell r="D1114" t="str">
            <v>1SKP1</v>
          </cell>
          <cell r="E1114" t="str">
            <v>sikamanto 3mm liso x 10m2</v>
          </cell>
        </row>
        <row r="1115">
          <cell r="D1115" t="str">
            <v>1SKP2</v>
          </cell>
          <cell r="E1115" t="str">
            <v>sikamanto 3mm aluminio x 10m2</v>
          </cell>
        </row>
        <row r="1116">
          <cell r="D1116" t="str">
            <v>1SKP3</v>
          </cell>
          <cell r="E1116" t="str">
            <v>sikamanto 3mm poliester x 10m2</v>
          </cell>
        </row>
        <row r="1117">
          <cell r="D1117" t="str">
            <v>1ZK01</v>
          </cell>
          <cell r="E1117" t="str">
            <v>zocalo media caña fibra de vidrio</v>
          </cell>
        </row>
        <row r="1118">
          <cell r="D1118" t="str">
            <v>1ZZ01</v>
          </cell>
          <cell r="E1118" t="str">
            <v>arbustos altura 1.50m</v>
          </cell>
        </row>
        <row r="1119">
          <cell r="D1119" t="str">
            <v>20066</v>
          </cell>
          <cell r="E1119" t="str">
            <v>mo instalacion puertas metalicas / madera</v>
          </cell>
        </row>
        <row r="1120">
          <cell r="D1120" t="str">
            <v>20067</v>
          </cell>
          <cell r="E1120" t="str">
            <v>mo instalacion flanche / canal</v>
          </cell>
        </row>
        <row r="1121">
          <cell r="D1121" t="str">
            <v>20068</v>
          </cell>
          <cell r="E1121" t="str">
            <v>mo doblado lamina</v>
          </cell>
        </row>
        <row r="1122">
          <cell r="D1122" t="str">
            <v>21111</v>
          </cell>
          <cell r="E1122" t="str">
            <v>mo ayudante</v>
          </cell>
        </row>
        <row r="1123">
          <cell r="D1123" t="str">
            <v>21116</v>
          </cell>
          <cell r="E1123" t="str">
            <v>mo transporte interno cemento</v>
          </cell>
        </row>
        <row r="1124">
          <cell r="D1124" t="str">
            <v>21117</v>
          </cell>
          <cell r="E1124" t="str">
            <v>mo descargue de cemento</v>
          </cell>
        </row>
        <row r="1125">
          <cell r="D1125" t="str">
            <v>21118</v>
          </cell>
          <cell r="E1125" t="str">
            <v>mo acarreo interno de material de playa y agregados</v>
          </cell>
        </row>
        <row r="1126">
          <cell r="D1126" t="str">
            <v>21119</v>
          </cell>
          <cell r="E1126" t="str">
            <v>mo salario minimo</v>
          </cell>
        </row>
        <row r="1127">
          <cell r="D1127" t="str">
            <v>21121</v>
          </cell>
          <cell r="E1127" t="str">
            <v>mo oficial obra negra</v>
          </cell>
        </row>
        <row r="1128">
          <cell r="D1128" t="str">
            <v>21139</v>
          </cell>
          <cell r="E1128" t="str">
            <v>comsion de topografia con equipo</v>
          </cell>
        </row>
        <row r="1129">
          <cell r="D1129" t="str">
            <v>21271</v>
          </cell>
          <cell r="E1129" t="str">
            <v>mo grano lavado</v>
          </cell>
        </row>
        <row r="1130">
          <cell r="D1130" t="str">
            <v>22129</v>
          </cell>
          <cell r="E1130" t="str">
            <v>mo transporte interno mortero</v>
          </cell>
        </row>
        <row r="1131">
          <cell r="D1131" t="str">
            <v>22132</v>
          </cell>
          <cell r="E1131" t="str">
            <v>mo preparacion concreto</v>
          </cell>
        </row>
        <row r="1132">
          <cell r="D1132" t="str">
            <v>22139</v>
          </cell>
          <cell r="E1132" t="str">
            <v>mo transporte interno concreto</v>
          </cell>
        </row>
        <row r="1133">
          <cell r="D1133" t="str">
            <v>22561</v>
          </cell>
          <cell r="E1133" t="str">
            <v>mo curador concreto</v>
          </cell>
        </row>
        <row r="1134">
          <cell r="D1134" t="str">
            <v>22711</v>
          </cell>
          <cell r="E1134" t="str">
            <v>mo desmoldante</v>
          </cell>
        </row>
        <row r="1135">
          <cell r="D1135" t="str">
            <v>23131</v>
          </cell>
          <cell r="E1135" t="str">
            <v>mo transporte interno de tuberia</v>
          </cell>
        </row>
        <row r="1136">
          <cell r="D1136" t="str">
            <v>23321</v>
          </cell>
          <cell r="E1136" t="str">
            <v>mo instalacion de tuberia</v>
          </cell>
        </row>
        <row r="1137">
          <cell r="D1137" t="str">
            <v>24151</v>
          </cell>
          <cell r="E1137" t="str">
            <v>mo operario concretadora</v>
          </cell>
        </row>
        <row r="1138">
          <cell r="D1138" t="str">
            <v>2512A</v>
          </cell>
          <cell r="E1138" t="str">
            <v>mo transporte interno hierro horizontal o vertical</v>
          </cell>
        </row>
        <row r="1139">
          <cell r="D1139" t="str">
            <v>2512O</v>
          </cell>
          <cell r="E1139" t="str">
            <v>mo colocacion acero refuerzo</v>
          </cell>
        </row>
        <row r="1140">
          <cell r="D1140" t="str">
            <v>2512P</v>
          </cell>
          <cell r="E1140" t="str">
            <v>mo transporte interno hierro horizontal o vertical</v>
          </cell>
        </row>
        <row r="1141">
          <cell r="D1141" t="str">
            <v>2512Q</v>
          </cell>
          <cell r="E1141" t="str">
            <v>mo transporte interno baldosa de grano</v>
          </cell>
        </row>
        <row r="1142">
          <cell r="D1142" t="str">
            <v>2512R</v>
          </cell>
          <cell r="E1142" t="str">
            <v>mo botada cachaza</v>
          </cell>
        </row>
        <row r="1143">
          <cell r="D1143" t="str">
            <v>25A71</v>
          </cell>
          <cell r="E1143" t="str">
            <v>mo colocacion malla electrosoldada</v>
          </cell>
        </row>
        <row r="1144">
          <cell r="D1144" t="str">
            <v>25A72</v>
          </cell>
          <cell r="E1144" t="str">
            <v>mo corte y figuracion</v>
          </cell>
        </row>
        <row r="1145">
          <cell r="D1145" t="str">
            <v>26311</v>
          </cell>
          <cell r="E1145" t="str">
            <v>mo pega piso en piedra</v>
          </cell>
        </row>
        <row r="1146">
          <cell r="D1146" t="str">
            <v>26312</v>
          </cell>
          <cell r="E1146" t="str">
            <v>mo instalacion piedra tipo vallado</v>
          </cell>
        </row>
        <row r="1147">
          <cell r="D1147" t="str">
            <v>26321</v>
          </cell>
          <cell r="E1147" t="str">
            <v>mo instalacion zocalo en ceramica y porcelanato</v>
          </cell>
        </row>
        <row r="1148">
          <cell r="D1148" t="str">
            <v>26322</v>
          </cell>
          <cell r="E1148" t="str">
            <v>mo vaciado zocalo media caña grano pulido</v>
          </cell>
        </row>
        <row r="1149">
          <cell r="D1149" t="str">
            <v>26323</v>
          </cell>
          <cell r="E1149" t="str">
            <v xml:space="preserve">mo pega zocalo recto en piedra </v>
          </cell>
        </row>
        <row r="1150">
          <cell r="D1150" t="str">
            <v>26324</v>
          </cell>
          <cell r="E1150" t="str">
            <v>mo vaciado faja grano pulido 13-19cm</v>
          </cell>
        </row>
        <row r="1151">
          <cell r="D1151" t="str">
            <v>26325</v>
          </cell>
          <cell r="E1151" t="str">
            <v>mo vaciado grano pulido meson/lavaescobas</v>
          </cell>
        </row>
        <row r="1152">
          <cell r="D1152" t="str">
            <v>26326</v>
          </cell>
          <cell r="E1152" t="str">
            <v>mo vaciado faja grano pulido 50-70cm</v>
          </cell>
        </row>
        <row r="1153">
          <cell r="D1153" t="str">
            <v>26351</v>
          </cell>
          <cell r="E1153" t="str">
            <v>mo pega piso en gres</v>
          </cell>
        </row>
        <row r="1154">
          <cell r="D1154" t="str">
            <v>26352</v>
          </cell>
          <cell r="E1154" t="str">
            <v>mo gres para peldaños con nariz</v>
          </cell>
        </row>
        <row r="1155">
          <cell r="D1155" t="str">
            <v>26C21</v>
          </cell>
          <cell r="E1155" t="str">
            <v>mo instalacion puerta metal</v>
          </cell>
        </row>
        <row r="1156">
          <cell r="D1156" t="str">
            <v>26C22</v>
          </cell>
          <cell r="E1156" t="str">
            <v>mo instalacion puerta corta fuego</v>
          </cell>
        </row>
        <row r="1157">
          <cell r="D1157" t="str">
            <v>27121</v>
          </cell>
          <cell r="E1157" t="str">
            <v>mo colocacion malla electrosoldada</v>
          </cell>
        </row>
        <row r="1158">
          <cell r="D1158" t="str">
            <v>27131</v>
          </cell>
          <cell r="E1158" t="str">
            <v>mo instalacion manto impermeabilizacion</v>
          </cell>
        </row>
        <row r="1159">
          <cell r="D1159" t="str">
            <v>28111</v>
          </cell>
          <cell r="E1159" t="str">
            <v>mo transporte interno bloque</v>
          </cell>
        </row>
        <row r="1160">
          <cell r="D1160" t="str">
            <v>28141</v>
          </cell>
          <cell r="E1160" t="str">
            <v>mo pega bloque</v>
          </cell>
        </row>
        <row r="1161">
          <cell r="D1161" t="str">
            <v>28142</v>
          </cell>
          <cell r="E1161" t="str">
            <v>mo pega bloque</v>
          </cell>
        </row>
        <row r="1162">
          <cell r="D1162" t="str">
            <v>28191</v>
          </cell>
          <cell r="E1162" t="str">
            <v>mo transporte de prefabricados</v>
          </cell>
        </row>
        <row r="1163">
          <cell r="D1163" t="str">
            <v>28211</v>
          </cell>
          <cell r="E1163" t="str">
            <v>mo transporte interno ladrillo</v>
          </cell>
        </row>
        <row r="1164">
          <cell r="D1164" t="str">
            <v>28411</v>
          </cell>
          <cell r="E1164" t="str">
            <v xml:space="preserve">mo ladrillo 10x20x40cm sucio longitud menor a 0.60m </v>
          </cell>
        </row>
        <row r="1165">
          <cell r="D1165" t="str">
            <v>28412</v>
          </cell>
          <cell r="E1165" t="str">
            <v>mo ladrilo 12x20x40cm sucio longitud menor a 0.60m</v>
          </cell>
        </row>
        <row r="1166">
          <cell r="D1166" t="str">
            <v>28413</v>
          </cell>
          <cell r="E1166" t="str">
            <v>mo ladrilo 6x12x24cm revitado una cara longitud menor a 0.60m</v>
          </cell>
        </row>
        <row r="1167">
          <cell r="D1167" t="str">
            <v>28414</v>
          </cell>
          <cell r="E1167" t="str">
            <v xml:space="preserve">mo chapa 6x12x24cm </v>
          </cell>
        </row>
        <row r="1168">
          <cell r="D1168" t="str">
            <v>28415</v>
          </cell>
          <cell r="E1168" t="str">
            <v>mo chapa 6x12x24cm longitud menor a 0.60m</v>
          </cell>
        </row>
        <row r="1169">
          <cell r="D1169" t="str">
            <v>28417</v>
          </cell>
          <cell r="E1169" t="str">
            <v>mo ladrillo 10x20x40cm sucio</v>
          </cell>
        </row>
        <row r="1170">
          <cell r="D1170" t="str">
            <v>28418</v>
          </cell>
          <cell r="E1170" t="str">
            <v>mo ladrillo 12x20x40cm sucio</v>
          </cell>
        </row>
        <row r="1171">
          <cell r="D1171" t="str">
            <v>28419</v>
          </cell>
          <cell r="E1171" t="str">
            <v>mo chapa catalan</v>
          </cell>
        </row>
        <row r="1172">
          <cell r="D1172" t="str">
            <v>29111</v>
          </cell>
          <cell r="E1172" t="str">
            <v>mo instalacion de cerradura</v>
          </cell>
        </row>
        <row r="1173">
          <cell r="D1173" t="str">
            <v>29141</v>
          </cell>
          <cell r="E1173" t="str">
            <v>mo instalacion de tope puerta</v>
          </cell>
        </row>
        <row r="1174">
          <cell r="D1174" t="str">
            <v>29211</v>
          </cell>
          <cell r="E1174" t="str">
            <v>mo prestaciones sociales</v>
          </cell>
        </row>
        <row r="1175">
          <cell r="D1175" t="str">
            <v>2A001</v>
          </cell>
          <cell r="E1175" t="str">
            <v>aseo apartamentos</v>
          </cell>
        </row>
        <row r="1176">
          <cell r="D1176" t="str">
            <v>2A112</v>
          </cell>
          <cell r="E1176" t="str">
            <v>mo localizacion y replanteo estructuras</v>
          </cell>
        </row>
        <row r="1177">
          <cell r="D1177" t="str">
            <v>2A113</v>
          </cell>
          <cell r="E1177" t="str">
            <v>mo localizacion y replanteo urbanismo</v>
          </cell>
        </row>
        <row r="1178">
          <cell r="D1178" t="str">
            <v>2A114</v>
          </cell>
          <cell r="E1178" t="str">
            <v>comision de topografia</v>
          </cell>
        </row>
        <row r="1179">
          <cell r="D1179" t="str">
            <v>2A411</v>
          </cell>
          <cell r="E1179" t="str">
            <v>mo excavacion manual</v>
          </cell>
        </row>
        <row r="1180">
          <cell r="D1180" t="str">
            <v>2A412</v>
          </cell>
          <cell r="E1180" t="str">
            <v>mo excavacion manual trincheras</v>
          </cell>
        </row>
        <row r="1181">
          <cell r="D1181" t="str">
            <v>2A461</v>
          </cell>
          <cell r="E1181" t="str">
            <v>mo transporte interno de material proveniente de las excavaciones</v>
          </cell>
        </row>
        <row r="1182">
          <cell r="D1182" t="str">
            <v>2A462</v>
          </cell>
          <cell r="E1182" t="str">
            <v>mo transporte material granular</v>
          </cell>
        </row>
        <row r="1183">
          <cell r="D1183" t="str">
            <v>2A581</v>
          </cell>
          <cell r="E1183" t="str">
            <v>mo llenos manuales compactados</v>
          </cell>
        </row>
        <row r="1184">
          <cell r="D1184" t="str">
            <v>2A671</v>
          </cell>
          <cell r="E1184" t="str">
            <v>mo instalacion de cuneta</v>
          </cell>
        </row>
        <row r="1185">
          <cell r="D1185" t="str">
            <v>2A851</v>
          </cell>
          <cell r="E1185" t="str">
            <v>mo instalacion cerramiento provisional en tela verde</v>
          </cell>
        </row>
        <row r="1186">
          <cell r="D1186" t="str">
            <v>2B311</v>
          </cell>
          <cell r="E1186" t="str">
            <v>mo excavacion pilas 0-2 m</v>
          </cell>
        </row>
        <row r="1187">
          <cell r="D1187" t="str">
            <v>2B312</v>
          </cell>
          <cell r="E1187" t="str">
            <v>mo excavacion pilas 2-4 m</v>
          </cell>
        </row>
        <row r="1188">
          <cell r="D1188" t="str">
            <v>2B313</v>
          </cell>
          <cell r="E1188" t="str">
            <v>mo excavacion pilas 4-6 m</v>
          </cell>
        </row>
        <row r="1189">
          <cell r="D1189" t="str">
            <v>2B314</v>
          </cell>
          <cell r="E1189" t="str">
            <v>mo excavacion pilas 6-8 m</v>
          </cell>
        </row>
        <row r="1190">
          <cell r="D1190" t="str">
            <v>2B315</v>
          </cell>
          <cell r="E1190" t="str">
            <v>mo excavacion pilas 8-10 m</v>
          </cell>
        </row>
        <row r="1191">
          <cell r="D1191" t="str">
            <v>2B316</v>
          </cell>
          <cell r="E1191" t="str">
            <v>mo excavacion pilas 10-12 m</v>
          </cell>
        </row>
        <row r="1192">
          <cell r="D1192" t="str">
            <v>2B317</v>
          </cell>
          <cell r="E1192" t="str">
            <v>mo excavacion pilas 12-14 m</v>
          </cell>
        </row>
        <row r="1193">
          <cell r="D1193" t="str">
            <v>2B318</v>
          </cell>
          <cell r="E1193" t="str">
            <v>mo excavacion pilas 14-16 m</v>
          </cell>
        </row>
        <row r="1194">
          <cell r="D1194" t="str">
            <v>2B319</v>
          </cell>
          <cell r="E1194" t="str">
            <v>mo excavacion pilas 16-18 m</v>
          </cell>
        </row>
        <row r="1195">
          <cell r="D1195" t="str">
            <v>2B320</v>
          </cell>
          <cell r="E1195" t="str">
            <v>mo excavacion pilas 18-20 m</v>
          </cell>
        </row>
        <row r="1196">
          <cell r="D1196" t="str">
            <v>2B321</v>
          </cell>
          <cell r="E1196" t="str">
            <v>mo excavacion pilas 20-22 m</v>
          </cell>
        </row>
        <row r="1197">
          <cell r="D1197" t="str">
            <v>2B322</v>
          </cell>
          <cell r="E1197" t="str">
            <v>mo excavacion pilas 22-24 m</v>
          </cell>
        </row>
        <row r="1198">
          <cell r="D1198" t="str">
            <v>2B323</v>
          </cell>
          <cell r="E1198" t="str">
            <v>mo excavacion pilas 24-26 m</v>
          </cell>
        </row>
        <row r="1199">
          <cell r="D1199" t="str">
            <v>2B341</v>
          </cell>
          <cell r="E1199" t="str">
            <v>mo vaciado pilas</v>
          </cell>
        </row>
        <row r="1200">
          <cell r="D1200" t="str">
            <v>2B372</v>
          </cell>
          <cell r="E1200" t="str">
            <v>mo vaciado anillos en pilas</v>
          </cell>
        </row>
        <row r="1201">
          <cell r="D1201" t="str">
            <v>2B651</v>
          </cell>
          <cell r="E1201" t="str">
            <v>mo vaciado de pedestales en concreto</v>
          </cell>
        </row>
        <row r="1202">
          <cell r="D1202" t="str">
            <v>2B728</v>
          </cell>
          <cell r="E1202" t="str">
            <v>mo vaciado de zapatas</v>
          </cell>
        </row>
        <row r="1203">
          <cell r="D1203" t="str">
            <v>2B729</v>
          </cell>
          <cell r="E1203" t="str">
            <v>mo vaciado vigas de fundacion</v>
          </cell>
        </row>
        <row r="1204">
          <cell r="D1204" t="str">
            <v>2B730</v>
          </cell>
          <cell r="E1204" t="str">
            <v>mo vaciado bordillos de concreto</v>
          </cell>
        </row>
        <row r="1205">
          <cell r="D1205" t="str">
            <v>2C331</v>
          </cell>
          <cell r="E1205" t="str">
            <v>mo armado y vaciado carcamo</v>
          </cell>
        </row>
        <row r="1206">
          <cell r="D1206" t="str">
            <v>2C489</v>
          </cell>
          <cell r="E1206" t="str">
            <v>mo instalacion geotextil incluye transporte</v>
          </cell>
        </row>
        <row r="1207">
          <cell r="D1207" t="str">
            <v>2CD11</v>
          </cell>
          <cell r="E1207" t="str">
            <v>descapote manual</v>
          </cell>
        </row>
        <row r="1208">
          <cell r="D1208" t="str">
            <v>2CD12</v>
          </cell>
          <cell r="E1208" t="str">
            <v>excavacion manual</v>
          </cell>
        </row>
        <row r="1209">
          <cell r="D1209" t="str">
            <v>2CD13</v>
          </cell>
          <cell r="E1209" t="str">
            <v>replanteo</v>
          </cell>
        </row>
        <row r="1210">
          <cell r="D1210" t="str">
            <v>2CD14</v>
          </cell>
          <cell r="E1210" t="str">
            <v>cerramiento en polisombra</v>
          </cell>
        </row>
        <row r="1211">
          <cell r="D1211" t="str">
            <v>2CD15</v>
          </cell>
          <cell r="E1211" t="str">
            <v>cerramiento en tabla</v>
          </cell>
        </row>
        <row r="1212">
          <cell r="D1212" t="str">
            <v>2CD16</v>
          </cell>
          <cell r="E1212" t="str">
            <v>desmonte en cubierta</v>
          </cell>
        </row>
        <row r="1213">
          <cell r="D1213" t="str">
            <v>2CD17</v>
          </cell>
          <cell r="E1213" t="str">
            <v>desmonte de entramado de cubierta</v>
          </cell>
        </row>
        <row r="1214">
          <cell r="D1214" t="str">
            <v>2CD18</v>
          </cell>
          <cell r="E1214" t="str">
            <v>demolicion muros en bloque 0.15</v>
          </cell>
        </row>
        <row r="1215">
          <cell r="D1215" t="str">
            <v>2CD19</v>
          </cell>
          <cell r="E1215" t="str">
            <v>demolicion muros en tolete 0.15</v>
          </cell>
        </row>
        <row r="1216">
          <cell r="D1216" t="str">
            <v>2CD1A</v>
          </cell>
          <cell r="E1216" t="str">
            <v>demolicion placas eligeradas 0.15</v>
          </cell>
        </row>
        <row r="1217">
          <cell r="D1217" t="str">
            <v>2CD1B</v>
          </cell>
          <cell r="E1217" t="str">
            <v>demolicion placas contrapiso</v>
          </cell>
        </row>
        <row r="1218">
          <cell r="D1218" t="str">
            <v>2CD1C</v>
          </cell>
          <cell r="E1218" t="str">
            <v>demolicion placas macizas 0.15</v>
          </cell>
        </row>
        <row r="1219">
          <cell r="D1219" t="str">
            <v>2CD1D</v>
          </cell>
          <cell r="E1219" t="str">
            <v>demolicion vigas y columnas</v>
          </cell>
        </row>
        <row r="1220">
          <cell r="D1220" t="str">
            <v>2CD21</v>
          </cell>
          <cell r="E1220" t="str">
            <v>tablero parcial trifasico 12 circuitos</v>
          </cell>
        </row>
        <row r="1221">
          <cell r="D1221" t="str">
            <v>2CD22</v>
          </cell>
          <cell r="E1221" t="str">
            <v>salida trifasica pvc</v>
          </cell>
        </row>
        <row r="1222">
          <cell r="D1222" t="str">
            <v>2CD23</v>
          </cell>
          <cell r="E1222" t="str">
            <v>salida bifasica pvc</v>
          </cell>
        </row>
        <row r="1223">
          <cell r="D1223" t="str">
            <v>2CD31</v>
          </cell>
          <cell r="E1223" t="str">
            <v>estuco</v>
          </cell>
        </row>
        <row r="1224">
          <cell r="D1224" t="str">
            <v>2CD32</v>
          </cell>
          <cell r="E1224" t="str">
            <v>filos y dilataciones</v>
          </cell>
        </row>
        <row r="1225">
          <cell r="D1225" t="str">
            <v>2CD33</v>
          </cell>
          <cell r="E1225" t="str">
            <v>vinilo 3 manos</v>
          </cell>
        </row>
        <row r="1226">
          <cell r="D1226" t="str">
            <v>2CD34</v>
          </cell>
          <cell r="E1226" t="str">
            <v>graniplast</v>
          </cell>
        </row>
        <row r="1227">
          <cell r="D1227" t="str">
            <v>2CD35</v>
          </cell>
          <cell r="E1227" t="str">
            <v>lavado e impremeablilizacion fachada</v>
          </cell>
        </row>
        <row r="1228">
          <cell r="D1228" t="str">
            <v>2CD41</v>
          </cell>
          <cell r="E1228" t="str">
            <v xml:space="preserve">tu beria dos desagües </v>
          </cell>
        </row>
        <row r="1229">
          <cell r="D1229" t="str">
            <v>2CD42</v>
          </cell>
          <cell r="E1229" t="str">
            <v>tuberia sanitaria pvc 4"</v>
          </cell>
        </row>
        <row r="1230">
          <cell r="D1230" t="str">
            <v>2CD43</v>
          </cell>
          <cell r="E1230" t="str">
            <v>cajas de inspeccion base y tapa 80x80</v>
          </cell>
        </row>
        <row r="1231">
          <cell r="D1231" t="str">
            <v>2CD51</v>
          </cell>
          <cell r="E1231" t="str">
            <v>filos y dilataciones mortero</v>
          </cell>
        </row>
        <row r="1232">
          <cell r="D1232" t="str">
            <v>2CD52</v>
          </cell>
          <cell r="E1232" t="str">
            <v>pañete liso pared 1:5</v>
          </cell>
        </row>
        <row r="1233">
          <cell r="D1233" t="str">
            <v>2CD53</v>
          </cell>
          <cell r="E1233" t="str">
            <v>pañete liso techos 1:5</v>
          </cell>
        </row>
        <row r="1234">
          <cell r="D1234" t="str">
            <v>2CD54</v>
          </cell>
          <cell r="E1234" t="str">
            <v>pañete liso impermeabilizado de muros 1:30</v>
          </cell>
        </row>
        <row r="1235">
          <cell r="D1235" t="str">
            <v>2CD61</v>
          </cell>
          <cell r="E1235" t="str">
            <v>concreto ciclopeo</v>
          </cell>
        </row>
        <row r="1236">
          <cell r="D1236" t="str">
            <v>2CD62</v>
          </cell>
          <cell r="E1236" t="str">
            <v>zapatas</v>
          </cell>
        </row>
        <row r="1237">
          <cell r="D1237" t="str">
            <v>2CD63</v>
          </cell>
          <cell r="E1237" t="str">
            <v>viga amarre en concreto</v>
          </cell>
        </row>
        <row r="1238">
          <cell r="D1238" t="str">
            <v>2CD64</v>
          </cell>
          <cell r="E1238" t="str">
            <v xml:space="preserve">columnas </v>
          </cell>
        </row>
        <row r="1239">
          <cell r="D1239" t="str">
            <v>2CD65</v>
          </cell>
          <cell r="E1239" t="str">
            <v>escalera maciza un tramo</v>
          </cell>
        </row>
        <row r="1240">
          <cell r="D1240" t="str">
            <v>2CD66</v>
          </cell>
          <cell r="E1240" t="str">
            <v>tanque subterraneo</v>
          </cell>
        </row>
        <row r="1241">
          <cell r="D1241" t="str">
            <v>2CD67</v>
          </cell>
          <cell r="E1241" t="str">
            <v>vigas aereas</v>
          </cell>
        </row>
        <row r="1242">
          <cell r="D1242" t="str">
            <v>2CD68</v>
          </cell>
          <cell r="E1242" t="str">
            <v>losa maciza h/0.10</v>
          </cell>
        </row>
        <row r="1243">
          <cell r="D1243" t="str">
            <v>2CD69</v>
          </cell>
          <cell r="E1243" t="str">
            <v>acero de refuerzo 420 mpa</v>
          </cell>
        </row>
        <row r="1244">
          <cell r="D1244" t="str">
            <v>2CD71</v>
          </cell>
          <cell r="E1244" t="str">
            <v>salida suministro de agua fria pvc</v>
          </cell>
        </row>
        <row r="1245">
          <cell r="D1245" t="str">
            <v>2CD72</v>
          </cell>
          <cell r="E1245" t="str">
            <v>salida suministro de agua caliente pvc</v>
          </cell>
        </row>
        <row r="1246">
          <cell r="D1246" t="str">
            <v>2CD73</v>
          </cell>
          <cell r="E1246" t="str">
            <v>salida desagüe pvc 4"</v>
          </cell>
        </row>
        <row r="1247">
          <cell r="D1247" t="str">
            <v>2CD74</v>
          </cell>
          <cell r="E1247" t="str">
            <v>instalacion aparato sanitario</v>
          </cell>
        </row>
        <row r="1248">
          <cell r="D1248" t="str">
            <v>2CD81</v>
          </cell>
          <cell r="E1248" t="str">
            <v>mamposteria bloque 5</v>
          </cell>
        </row>
        <row r="1249">
          <cell r="D1249" t="str">
            <v>2CD82</v>
          </cell>
          <cell r="E1249" t="str">
            <v>mo muro ladrillo estructural</v>
          </cell>
        </row>
        <row r="1250">
          <cell r="D1250" t="str">
            <v>2CD83</v>
          </cell>
          <cell r="E1250" t="str">
            <v>bloque concreto e=0.20</v>
          </cell>
        </row>
        <row r="1251">
          <cell r="D1251" t="str">
            <v>2CD84</v>
          </cell>
          <cell r="E1251" t="str">
            <v>m.o. dintel concreto 15x20</v>
          </cell>
        </row>
        <row r="1252">
          <cell r="D1252" t="str">
            <v>2CD85</v>
          </cell>
          <cell r="E1252" t="str">
            <v>mo alfajia ladrillo estructural</v>
          </cell>
        </row>
        <row r="1253">
          <cell r="D1253" t="str">
            <v>2CD86</v>
          </cell>
          <cell r="E1253" t="str">
            <v xml:space="preserve">mesones en concreto fundidos en sitio </v>
          </cell>
        </row>
        <row r="1254">
          <cell r="D1254" t="str">
            <v>2CD87</v>
          </cell>
          <cell r="E1254" t="str">
            <v>muro yeso carton doble cara</v>
          </cell>
        </row>
        <row r="1255">
          <cell r="D1255" t="str">
            <v>2CD88</v>
          </cell>
          <cell r="E1255" t="str">
            <v>muro fibrocemento una cara</v>
          </cell>
        </row>
        <row r="1256">
          <cell r="D1256" t="str">
            <v>2CD89</v>
          </cell>
          <cell r="E1256" t="str">
            <v>mo muro ladrillo bocadillo</v>
          </cell>
        </row>
        <row r="1257">
          <cell r="D1257" t="str">
            <v>2CD8A</v>
          </cell>
          <cell r="E1257" t="str">
            <v>m.o. dintel concreto 0.12x0.20</v>
          </cell>
        </row>
        <row r="1258">
          <cell r="D1258" t="str">
            <v>2CD8B</v>
          </cell>
          <cell r="E1258" t="str">
            <v>m.o. dintel concreto 0.09x0.20</v>
          </cell>
        </row>
        <row r="1259">
          <cell r="D1259" t="str">
            <v>2CD8C</v>
          </cell>
          <cell r="E1259" t="str">
            <v>m.o. dintel concreto 0.07x0.20</v>
          </cell>
        </row>
        <row r="1260">
          <cell r="D1260" t="str">
            <v>2CD8D</v>
          </cell>
          <cell r="E1260" t="str">
            <v>mo muro bloque no. 5</v>
          </cell>
        </row>
        <row r="1261">
          <cell r="D1261" t="str">
            <v>2CD8E</v>
          </cell>
          <cell r="E1261" t="str">
            <v>mo muro bloque 15x20x40</v>
          </cell>
        </row>
        <row r="1262">
          <cell r="D1262" t="str">
            <v>2CD8F</v>
          </cell>
          <cell r="E1262" t="str">
            <v>mo muro bloque 10x20x40</v>
          </cell>
        </row>
        <row r="1263">
          <cell r="D1263" t="str">
            <v>2CD8G</v>
          </cell>
          <cell r="E1263" t="str">
            <v>mo muro bloque 20x20x40</v>
          </cell>
        </row>
        <row r="1264">
          <cell r="D1264" t="str">
            <v>2CD8H</v>
          </cell>
          <cell r="E1264" t="str">
            <v>mo muro ladrillo 15x20x40</v>
          </cell>
        </row>
        <row r="1265">
          <cell r="D1265" t="str">
            <v>2CD8I</v>
          </cell>
          <cell r="E1265" t="str">
            <v>mo muro ladrillo 12x23x33</v>
          </cell>
        </row>
        <row r="1266">
          <cell r="D1266" t="str">
            <v>2CD8J</v>
          </cell>
          <cell r="E1266" t="str">
            <v>mo calado 20x20</v>
          </cell>
        </row>
        <row r="1267">
          <cell r="D1267" t="str">
            <v>2CD8K</v>
          </cell>
          <cell r="E1267" t="str">
            <v>mo muro bloque gran toscano</v>
          </cell>
        </row>
        <row r="1268">
          <cell r="D1268" t="str">
            <v>2CD90</v>
          </cell>
          <cell r="E1268" t="str">
            <v>mo muro ladrillo catalan</v>
          </cell>
        </row>
        <row r="1269">
          <cell r="D1269" t="str">
            <v>2CD91</v>
          </cell>
          <cell r="E1269" t="str">
            <v>base b-200-extender y compacatar con rana</v>
          </cell>
        </row>
        <row r="1270">
          <cell r="D1270" t="str">
            <v>2CD9A</v>
          </cell>
          <cell r="E1270" t="str">
            <v>mo muro ladrillo catalan - ancho menor a 0.60 m.</v>
          </cell>
        </row>
        <row r="1271">
          <cell r="D1271" t="str">
            <v>2CDA1</v>
          </cell>
          <cell r="E1271" t="str">
            <v>teja fibrocemento perfil 7</v>
          </cell>
        </row>
        <row r="1272">
          <cell r="D1272" t="str">
            <v>2CDA2</v>
          </cell>
          <cell r="E1272" t="str">
            <v>canaleta fibrocemento 90 de 6.00m</v>
          </cell>
        </row>
        <row r="1273">
          <cell r="D1273" t="str">
            <v>2CDA3</v>
          </cell>
          <cell r="E1273" t="str">
            <v>afinado cubiertas planas e=0.08</v>
          </cell>
        </row>
        <row r="1274">
          <cell r="D1274" t="str">
            <v>2CDA4</v>
          </cell>
          <cell r="E1274" t="str">
            <v>manto asfaltico calibre 3mm</v>
          </cell>
        </row>
        <row r="1275">
          <cell r="D1275" t="str">
            <v>2CDB1</v>
          </cell>
          <cell r="E1275" t="str">
            <v>fabricacion estructura metalica</v>
          </cell>
        </row>
        <row r="1276">
          <cell r="D1276" t="str">
            <v>2CDB2</v>
          </cell>
          <cell r="E1276" t="str">
            <v>montaje estructura metalica</v>
          </cell>
        </row>
        <row r="1277">
          <cell r="D1277" t="str">
            <v>2CDC1</v>
          </cell>
          <cell r="E1277" t="str">
            <v>enchape ceramica piso/muro</v>
          </cell>
        </row>
        <row r="1278">
          <cell r="D1278" t="str">
            <v>2CDC2</v>
          </cell>
          <cell r="E1278" t="str">
            <v>mo piso porcelanato</v>
          </cell>
        </row>
        <row r="1279">
          <cell r="D1279" t="str">
            <v>2CDD1</v>
          </cell>
          <cell r="E1279" t="str">
            <v>retiro sobrantes tierra</v>
          </cell>
        </row>
        <row r="1280">
          <cell r="D1280" t="str">
            <v>2CDD2</v>
          </cell>
          <cell r="E1280" t="str">
            <v>placa de cimentacion aligerada</v>
          </cell>
        </row>
        <row r="1281">
          <cell r="D1281" t="str">
            <v>2CDD3</v>
          </cell>
          <cell r="E1281" t="str">
            <v>base granular recebo comun</v>
          </cell>
        </row>
        <row r="1282">
          <cell r="D1282" t="str">
            <v>2CDD4</v>
          </cell>
          <cell r="E1282" t="str">
            <v>base arena cemento 1:20</v>
          </cell>
        </row>
        <row r="1283">
          <cell r="D1283" t="str">
            <v>2CDD5</v>
          </cell>
          <cell r="E1283" t="str">
            <v>base concreto pobre e=0.05</v>
          </cell>
        </row>
        <row r="1284">
          <cell r="D1284" t="str">
            <v>2CDD6</v>
          </cell>
          <cell r="E1284" t="str">
            <v>placa aligerada flotante concreto 0.90</v>
          </cell>
        </row>
        <row r="1285">
          <cell r="D1285" t="str">
            <v>2CDD7</v>
          </cell>
          <cell r="E1285" t="str">
            <v>mo colocacion adoquin / gramoquin</v>
          </cell>
        </row>
        <row r="1286">
          <cell r="D1286" t="str">
            <v>2CDE1</v>
          </cell>
          <cell r="E1286" t="str">
            <v>aseo general de obra</v>
          </cell>
        </row>
        <row r="1287">
          <cell r="D1287" t="str">
            <v>2CDF1</v>
          </cell>
          <cell r="E1287" t="str">
            <v>granifo fundido y pulido en sitio</v>
          </cell>
        </row>
        <row r="1288">
          <cell r="D1288" t="str">
            <v>2CDF2</v>
          </cell>
          <cell r="E1288" t="str">
            <v>piso y tablon de arcilla</v>
          </cell>
        </row>
        <row r="1289">
          <cell r="D1289" t="str">
            <v>2CDF3</v>
          </cell>
          <cell r="E1289" t="str">
            <v>piso en baldosa</v>
          </cell>
        </row>
        <row r="1290">
          <cell r="D1290" t="str">
            <v>2CDG1</v>
          </cell>
          <cell r="E1290" t="str">
            <v>cañuela concreto 0.20x0.12</v>
          </cell>
        </row>
        <row r="1291">
          <cell r="D1291" t="str">
            <v>2CDG2</v>
          </cell>
          <cell r="E1291" t="str">
            <v>alistado piso mortero 1:30 arena lavada impermeable</v>
          </cell>
        </row>
        <row r="1292">
          <cell r="D1292" t="str">
            <v>2CDG3</v>
          </cell>
          <cell r="E1292" t="str">
            <v>mo piso en mortero</v>
          </cell>
        </row>
        <row r="1293">
          <cell r="D1293" t="str">
            <v>2D15A</v>
          </cell>
          <cell r="E1293" t="str">
            <v>mo armado y vaciado columna</v>
          </cell>
        </row>
        <row r="1294">
          <cell r="D1294" t="str">
            <v>2D259</v>
          </cell>
          <cell r="E1294" t="str">
            <v>mo armado y vaciado muro de contencion en concreto</v>
          </cell>
        </row>
        <row r="1295">
          <cell r="D1295" t="str">
            <v>2D25A</v>
          </cell>
          <cell r="E1295" t="str">
            <v>mo muro vaciado en concreto</v>
          </cell>
        </row>
        <row r="1296">
          <cell r="D1296" t="str">
            <v>2D31A</v>
          </cell>
          <cell r="E1296" t="str">
            <v>mo armado y vaciado losa maciza</v>
          </cell>
        </row>
        <row r="1297">
          <cell r="D1297" t="str">
            <v>2D31C</v>
          </cell>
          <cell r="E1297" t="str">
            <v xml:space="preserve">mo placa sillar en concreto </v>
          </cell>
        </row>
        <row r="1298">
          <cell r="D1298" t="str">
            <v>2D31D</v>
          </cell>
          <cell r="E1298" t="str">
            <v>mo placa dintel en concreto</v>
          </cell>
        </row>
        <row r="1299">
          <cell r="D1299" t="str">
            <v>2D43A</v>
          </cell>
          <cell r="E1299" t="str">
            <v>mo armado y vaciado losa aligerada con caseton recuperable</v>
          </cell>
        </row>
        <row r="1300">
          <cell r="D1300" t="str">
            <v>2D43B</v>
          </cell>
          <cell r="E1300" t="str">
            <v>mo armado y vaciado aligerada por tramos</v>
          </cell>
        </row>
        <row r="1301">
          <cell r="D1301" t="str">
            <v>2D529</v>
          </cell>
          <cell r="E1301" t="str">
            <v>mo vaciado vigas sobre mamposteria</v>
          </cell>
        </row>
        <row r="1302">
          <cell r="D1302" t="str">
            <v>2D621</v>
          </cell>
          <cell r="E1302" t="str">
            <v>mo armado y vaciado escalas en concreto a la vista</v>
          </cell>
        </row>
        <row r="1303">
          <cell r="D1303" t="str">
            <v>2D622</v>
          </cell>
          <cell r="E1303" t="str">
            <v>mo armado y vaciado de escalas en concreto</v>
          </cell>
        </row>
        <row r="1304">
          <cell r="D1304" t="str">
            <v>2D623</v>
          </cell>
          <cell r="E1304" t="str">
            <v>mo armado y vaciado de escalas en concreto sobre terreno</v>
          </cell>
        </row>
        <row r="1305">
          <cell r="D1305" t="str">
            <v>2D831</v>
          </cell>
          <cell r="E1305" t="str">
            <v>mo dovelas mamposteria bloque 20x20x40</v>
          </cell>
        </row>
        <row r="1306">
          <cell r="D1306" t="str">
            <v>2D832</v>
          </cell>
          <cell r="E1306" t="str">
            <v>mo dovelas mamposteria bloque 15x20x40</v>
          </cell>
        </row>
        <row r="1307">
          <cell r="D1307" t="str">
            <v>2D91A</v>
          </cell>
          <cell r="E1307" t="str">
            <v>mo corte y figuracion</v>
          </cell>
        </row>
        <row r="1308">
          <cell r="D1308" t="str">
            <v>2D92A</v>
          </cell>
          <cell r="E1308" t="str">
            <v>mo colocacion acero refuerzo</v>
          </cell>
        </row>
        <row r="1309">
          <cell r="D1309" t="str">
            <v>2D92B</v>
          </cell>
          <cell r="E1309" t="str">
            <v>colocacion parrillas acero refuerzo</v>
          </cell>
        </row>
        <row r="1310">
          <cell r="D1310" t="str">
            <v>2EA11</v>
          </cell>
          <cell r="E1310" t="str">
            <v>mo dovelas mamposteria bloque y ladrillo</v>
          </cell>
        </row>
        <row r="1311">
          <cell r="D1311" t="str">
            <v>2J111</v>
          </cell>
          <cell r="E1311" t="str">
            <v>mo pañete muros interiores</v>
          </cell>
        </row>
        <row r="1312">
          <cell r="D1312" t="str">
            <v>2J112</v>
          </cell>
          <cell r="E1312" t="str">
            <v>mo pañete en cielos</v>
          </cell>
        </row>
        <row r="1313">
          <cell r="D1313" t="str">
            <v>2J113</v>
          </cell>
          <cell r="E1313" t="str">
            <v>mo pañete muros exteriores</v>
          </cell>
        </row>
        <row r="1314">
          <cell r="D1314" t="str">
            <v>2J114</v>
          </cell>
          <cell r="E1314" t="str">
            <v>mo pañete muros exteriores - ancho menor 0.60 m.</v>
          </cell>
        </row>
        <row r="1315">
          <cell r="D1315" t="str">
            <v>2J11A</v>
          </cell>
          <cell r="E1315" t="str">
            <v>mo pañete muros interiores - ancho menor 0.60 m.</v>
          </cell>
        </row>
        <row r="1316">
          <cell r="D1316" t="str">
            <v>2J149</v>
          </cell>
          <cell r="E1316" t="str">
            <v>mo pañete lineales interiores</v>
          </cell>
        </row>
        <row r="1317">
          <cell r="D1317" t="str">
            <v>2J150</v>
          </cell>
          <cell r="E1317" t="str">
            <v>mo pañete lineales exteriores</v>
          </cell>
        </row>
        <row r="1318">
          <cell r="D1318" t="str">
            <v>2J211</v>
          </cell>
          <cell r="E1318" t="str">
            <v>mo enchape baldosin estampillado</v>
          </cell>
        </row>
        <row r="1319">
          <cell r="D1319" t="str">
            <v>2K149</v>
          </cell>
          <cell r="E1319" t="str">
            <v>mo mortero pendientado terraza</v>
          </cell>
        </row>
        <row r="1320">
          <cell r="D1320" t="str">
            <v>2K150</v>
          </cell>
          <cell r="E1320" t="str">
            <v xml:space="preserve">mo mortero de piso </v>
          </cell>
        </row>
        <row r="1321">
          <cell r="D1321" t="str">
            <v>2K151</v>
          </cell>
          <cell r="E1321" t="str">
            <v>mo vaciado piso en concreto e= hasta 15 cm</v>
          </cell>
        </row>
        <row r="1322">
          <cell r="D1322" t="str">
            <v>2K152</v>
          </cell>
          <cell r="E1322" t="str">
            <v>mo vaciado de placa de contrapiso e=0.10 a 0.20 m</v>
          </cell>
        </row>
        <row r="1323">
          <cell r="D1323" t="str">
            <v>2K731</v>
          </cell>
          <cell r="E1323" t="str">
            <v>mo vaciaciado media caña grano lavado</v>
          </cell>
        </row>
        <row r="1324">
          <cell r="D1324" t="str">
            <v>2K799</v>
          </cell>
          <cell r="E1324" t="str">
            <v>mo instalacion de bordillo</v>
          </cell>
        </row>
        <row r="1325">
          <cell r="D1325" t="str">
            <v>2KA11</v>
          </cell>
          <cell r="E1325" t="str">
            <v>mo pisos en arenilla</v>
          </cell>
        </row>
        <row r="1326">
          <cell r="D1326" t="str">
            <v>2KA12</v>
          </cell>
          <cell r="E1326" t="str">
            <v>mo vaciado talon de concreto</v>
          </cell>
        </row>
        <row r="1327">
          <cell r="D1327" t="str">
            <v>2L911</v>
          </cell>
          <cell r="E1327" t="str">
            <v>mo instalacion divisiones baños</v>
          </cell>
        </row>
        <row r="1328">
          <cell r="D1328" t="str">
            <v>2N1A1</v>
          </cell>
          <cell r="E1328" t="str">
            <v xml:space="preserve">mo instalacion de lavadero </v>
          </cell>
        </row>
        <row r="1329">
          <cell r="D1329" t="str">
            <v>2N1A2</v>
          </cell>
          <cell r="E1329" t="str">
            <v>mo instalacion de pozuelo de acero inoxidable</v>
          </cell>
        </row>
        <row r="1330">
          <cell r="D1330" t="str">
            <v>2N1A3</v>
          </cell>
          <cell r="E1330" t="str">
            <v>mo instalacion de griferia</v>
          </cell>
        </row>
        <row r="1331">
          <cell r="D1331" t="str">
            <v>2N1A4</v>
          </cell>
          <cell r="E1331" t="str">
            <v>mo instalacion de canilla</v>
          </cell>
        </row>
        <row r="1332">
          <cell r="D1332" t="str">
            <v>2N291</v>
          </cell>
          <cell r="E1332" t="str">
            <v>mo instalacion accesorios institucionales baños</v>
          </cell>
        </row>
        <row r="1333">
          <cell r="D1333" t="str">
            <v>2N292</v>
          </cell>
          <cell r="E1333" t="str">
            <v>mo instalacion accesorios baños</v>
          </cell>
        </row>
        <row r="1334">
          <cell r="D1334" t="str">
            <v>2N293</v>
          </cell>
          <cell r="E1334" t="str">
            <v>mo instalacion accesorios sencillos baños</v>
          </cell>
        </row>
        <row r="1335">
          <cell r="D1335" t="str">
            <v>2N311</v>
          </cell>
          <cell r="E1335" t="str">
            <v xml:space="preserve">mo colocacion instalacion abasto plastico </v>
          </cell>
        </row>
        <row r="1336">
          <cell r="D1336" t="str">
            <v>2N383</v>
          </cell>
          <cell r="E1336" t="str">
            <v>mo colocacion rejillas en aluminio para piso</v>
          </cell>
        </row>
        <row r="1337">
          <cell r="D1337" t="str">
            <v>2N3B1</v>
          </cell>
          <cell r="E1337" t="str">
            <v>mo instalacion rejilla de ventilacion de gas</v>
          </cell>
        </row>
        <row r="1338">
          <cell r="D1338" t="str">
            <v>2O211</v>
          </cell>
          <cell r="E1338" t="str">
            <v>mo vaciado de andenes en concreto</v>
          </cell>
        </row>
        <row r="1339">
          <cell r="D1339" t="str">
            <v>2O751</v>
          </cell>
          <cell r="E1339" t="str">
            <v>mo topellantas</v>
          </cell>
        </row>
        <row r="1340">
          <cell r="D1340" t="str">
            <v>2P111</v>
          </cell>
          <cell r="E1340" t="str">
            <v>mo estuco</v>
          </cell>
        </row>
        <row r="1341">
          <cell r="D1341" t="str">
            <v>2P112</v>
          </cell>
          <cell r="E1341" t="str">
            <v>mo ranura estuco</v>
          </cell>
        </row>
        <row r="1342">
          <cell r="D1342" t="str">
            <v>2P113</v>
          </cell>
          <cell r="E1342" t="str">
            <v>mo estuco - ancho menor 0.60 m.</v>
          </cell>
        </row>
        <row r="1343">
          <cell r="D1343" t="str">
            <v>2P121</v>
          </cell>
          <cell r="E1343" t="str">
            <v>mo pintura vinilica 1 mano</v>
          </cell>
        </row>
        <row r="1344">
          <cell r="D1344" t="str">
            <v>2P122</v>
          </cell>
          <cell r="E1344" t="str">
            <v>mo pintura acrilica 1 mano</v>
          </cell>
        </row>
        <row r="1345">
          <cell r="D1345" t="str">
            <v>2P123</v>
          </cell>
          <cell r="E1345" t="str">
            <v>mo pintura tuberia hidrosanitaria</v>
          </cell>
        </row>
        <row r="1346">
          <cell r="D1346" t="str">
            <v>2P124</v>
          </cell>
          <cell r="E1346" t="str">
            <v>mo pintura vinilica 1 mano - ancho menor 0.60 m.</v>
          </cell>
        </row>
        <row r="1347">
          <cell r="D1347" t="str">
            <v>2P125</v>
          </cell>
          <cell r="E1347" t="str">
            <v>mo graniacril 1 mano</v>
          </cell>
        </row>
        <row r="1348">
          <cell r="D1348" t="str">
            <v>2P126</v>
          </cell>
          <cell r="E1348" t="str">
            <v>mo graniacril 1 mano - ancho menor 0.60 m.</v>
          </cell>
        </row>
        <row r="1349">
          <cell r="D1349" t="str">
            <v>2P191</v>
          </cell>
          <cell r="E1349" t="str">
            <v>mo aplicacion hidrofugo</v>
          </cell>
        </row>
        <row r="1350">
          <cell r="D1350" t="str">
            <v>2P221</v>
          </cell>
          <cell r="E1350" t="str">
            <v>mo pintura vinilica cielo 1 mano</v>
          </cell>
        </row>
        <row r="1351">
          <cell r="D1351" t="str">
            <v>2P222</v>
          </cell>
          <cell r="E1351" t="str">
            <v>mo pintura epoxica muros 1 mano</v>
          </cell>
        </row>
        <row r="1352">
          <cell r="D1352" t="str">
            <v>2P223</v>
          </cell>
          <cell r="E1352" t="str">
            <v>mo pintura epoxica cielo 1 mano</v>
          </cell>
        </row>
        <row r="1353">
          <cell r="D1353" t="str">
            <v>2R828</v>
          </cell>
          <cell r="E1353" t="str">
            <v>mo excavacion en roca</v>
          </cell>
        </row>
        <row r="1354">
          <cell r="D1354" t="str">
            <v>2R882</v>
          </cell>
          <cell r="E1354" t="str">
            <v>mo vaciado cañuela</v>
          </cell>
        </row>
        <row r="1355">
          <cell r="D1355" t="str">
            <v>2T111</v>
          </cell>
          <cell r="E1355" t="str">
            <v>mo vaciado banca en concreto</v>
          </cell>
        </row>
        <row r="1356">
          <cell r="D1356" t="str">
            <v>2Z111</v>
          </cell>
          <cell r="E1356" t="str">
            <v>mo transporte interno de material general</v>
          </cell>
        </row>
        <row r="1357">
          <cell r="D1357" t="str">
            <v>30001</v>
          </cell>
          <cell r="E1357" t="str">
            <v>subcontrato lucarnas - estructura aluminio + vidrio multilaminado + soportes y sellamientos</v>
          </cell>
        </row>
        <row r="1358">
          <cell r="D1358" t="str">
            <v>30002</v>
          </cell>
          <cell r="E1358" t="str">
            <v>subcontrato canoa - lamina galvanizada cal 16 dllo 1.20 m. + anticorrosivo + pintura</v>
          </cell>
        </row>
        <row r="1359">
          <cell r="D1359" t="str">
            <v>30003</v>
          </cell>
          <cell r="E1359" t="str">
            <v>subcontrato cielo raso modular de 0.60 x 0.60 m en fibra de vidrio armstrong ref. optima 3251</v>
          </cell>
        </row>
        <row r="1360">
          <cell r="D1360" t="str">
            <v>30004</v>
          </cell>
          <cell r="E1360" t="str">
            <v>subcontrato cielo falso en tablayeso</v>
          </cell>
        </row>
        <row r="1361">
          <cell r="D1361" t="str">
            <v>30005</v>
          </cell>
          <cell r="E1361" t="str">
            <v>subcontrato cajones perimetrales para luz indirecta</v>
          </cell>
        </row>
        <row r="1362">
          <cell r="D1362" t="str">
            <v>30006</v>
          </cell>
          <cell r="E1362" t="str">
            <v>subcontrato faldones verticales de remate de cielos en tabla-yeso</v>
          </cell>
        </row>
        <row r="1363">
          <cell r="D1363" t="str">
            <v>30007</v>
          </cell>
          <cell r="E1363" t="str">
            <v>tapete modular milliken 50 x 50 ref. star net radon</v>
          </cell>
        </row>
        <row r="1364">
          <cell r="D1364" t="str">
            <v>30008</v>
          </cell>
          <cell r="E1364" t="str">
            <v>adhesivo cñt (para 200 m2)</v>
          </cell>
        </row>
        <row r="1365">
          <cell r="D1365" t="str">
            <v>30009</v>
          </cell>
          <cell r="E1365" t="str">
            <v>mo instalacion tapete modular milliken</v>
          </cell>
        </row>
        <row r="1366">
          <cell r="D1366" t="str">
            <v>30010</v>
          </cell>
          <cell r="E1366" t="str">
            <v>vinilo ref. micra premium de tarkett incluye las pegas y el cordon de soldadura para el sellado de juntas</v>
          </cell>
        </row>
        <row r="1367">
          <cell r="D1367" t="str">
            <v>30011</v>
          </cell>
          <cell r="E1367" t="str">
            <v>mo instalacion piso vinilo ref. micra premium de tarkett</v>
          </cell>
        </row>
        <row r="1368">
          <cell r="D1368" t="str">
            <v>30012</v>
          </cell>
          <cell r="E1368" t="str">
            <v>deck en composite dunnik nwe (madera tecnologica) tablones de 24 x 150 x 2200 mmcomuesto de 655 madera molida y sinteticos incluye grapas y ronillos de fijacion</v>
          </cell>
        </row>
        <row r="1369">
          <cell r="D1369" t="str">
            <v>30013</v>
          </cell>
          <cell r="E1369" t="str">
            <v xml:space="preserve">mo insatalacion composite dunnik nwe </v>
          </cell>
        </row>
        <row r="1370">
          <cell r="D1370" t="str">
            <v>30014</v>
          </cell>
          <cell r="E1370" t="str">
            <v>provision soporte y nivelacion de piso terraza</v>
          </cell>
        </row>
        <row r="1371">
          <cell r="D1371" t="str">
            <v>30015</v>
          </cell>
          <cell r="E1371" t="str">
            <v>provision para jardineras en fibra de vidrio acorde al plano de detalle</v>
          </cell>
        </row>
        <row r="1372">
          <cell r="D1372" t="str">
            <v>30016</v>
          </cell>
          <cell r="E1372" t="str">
            <v>ventana v-1 (3.95x0.50).  marco + ala en aluminio anodizado natural. vidrio templado laminado. cuerpos basculantes</v>
          </cell>
        </row>
        <row r="1373">
          <cell r="D1373" t="str">
            <v>30017</v>
          </cell>
          <cell r="E1373" t="str">
            <v>ventana v-2 (5.95x0.45).  marco + ala en aluminio anodizado natural. vidrio templado laminado. cuerpos basculantes</v>
          </cell>
        </row>
        <row r="1374">
          <cell r="D1374" t="str">
            <v>30018</v>
          </cell>
          <cell r="E1374" t="str">
            <v>ventana v-3 (4.17x0.45).  marco + ala en aluminio anodizado natural. vidrio templado laminado. cuerpos basculantes</v>
          </cell>
        </row>
        <row r="1375">
          <cell r="D1375" t="str">
            <v>30019</v>
          </cell>
          <cell r="E1375" t="str">
            <v>ventana v-4 (5.25x0.50).  marco + ala en aluminio anodizado natural. vidrio templado laminado. cuerpos basculantes</v>
          </cell>
        </row>
        <row r="1376">
          <cell r="D1376" t="str">
            <v>30020</v>
          </cell>
          <cell r="E1376" t="str">
            <v>ventana v-5 (2.00x0.45).  marco + ala en aluminio anodizado natural. vidrio templado laminado. cuerpos basculantes</v>
          </cell>
        </row>
        <row r="1377">
          <cell r="D1377" t="str">
            <v>30021</v>
          </cell>
          <cell r="E1377" t="str">
            <v>ventana v-6 (4.85x0.45).  marco + ala en aluminio anodizado natural. vidrio templado laminado. cuerpos basculantes</v>
          </cell>
        </row>
        <row r="1378">
          <cell r="D1378" t="str">
            <v>30022</v>
          </cell>
          <cell r="E1378" t="str">
            <v>ventana v-7 (5.41x0.45).  marco + ala en aluminio anodizado natural. vidrio templado laminado. cuerpos basculantes</v>
          </cell>
        </row>
        <row r="1379">
          <cell r="D1379" t="str">
            <v>30023</v>
          </cell>
          <cell r="E1379" t="str">
            <v>ventana v-8 (2.85x0.50).  marco + ala en aluminio anodizado natural. vidrio templado laminado. cuerpos basculantes</v>
          </cell>
        </row>
        <row r="1380">
          <cell r="D1380" t="str">
            <v>30024</v>
          </cell>
          <cell r="E1380" t="str">
            <v>ventana v-9 (4.41x0.50).  marco + ala en aluminio anodizado natural. vidrio templado laminado. cuerpos basculantes</v>
          </cell>
        </row>
        <row r="1381">
          <cell r="D1381" t="str">
            <v>30025</v>
          </cell>
          <cell r="E1381" t="str">
            <v>cortina enrollable  cafeteria (3.45x1.60).  cortina enrollable en flejes microperforados. incluye taparollos, anticorrosivo + pintura de acabado</v>
          </cell>
        </row>
        <row r="1382">
          <cell r="D1382" t="str">
            <v>30026</v>
          </cell>
          <cell r="E1382" t="str">
            <v>cortina enrollable  cocina (1.45x1.60).  cortina enrollable en flejes microperforados. incluye taparollos, anticorrosivo + pintura de acabado</v>
          </cell>
        </row>
        <row r="1383">
          <cell r="D1383" t="str">
            <v>30027</v>
          </cell>
          <cell r="E1383" t="str">
            <v>reja r-1 (16.56x0.48).  marco + cuerpo fijo en celosia aluminio anodizado natural. cuerpos fijos</v>
          </cell>
        </row>
        <row r="1384">
          <cell r="D1384" t="str">
            <v>30028</v>
          </cell>
          <cell r="E1384" t="str">
            <v>reja r-2 (20.10x0.48).  marco + cuerpo fijo en celosia aluminio anodizado natural. cuerpos fijos</v>
          </cell>
        </row>
        <row r="1385">
          <cell r="D1385" t="str">
            <v>30029</v>
          </cell>
          <cell r="E1385" t="str">
            <v>reja r-3 (21.36x0.48).  marco + cuerpo fijo en celosia aluminio anodizado natural. cuerpos fijos</v>
          </cell>
        </row>
        <row r="1386">
          <cell r="D1386" t="str">
            <v>30030</v>
          </cell>
          <cell r="E1386" t="str">
            <v>subcontrato instalacion puerta madera</v>
          </cell>
        </row>
        <row r="1387">
          <cell r="D1387" t="str">
            <v>30031</v>
          </cell>
          <cell r="E1387" t="str">
            <v>subcontrato instalacion puerta metalica</v>
          </cell>
        </row>
        <row r="1388">
          <cell r="D1388" t="str">
            <v>30032</v>
          </cell>
          <cell r="E1388" t="str">
            <v>ventana v-17 (1.36x0.47) - celosia en aluminio con pintura electrostatica negra. cuerpos fijos</v>
          </cell>
        </row>
        <row r="1389">
          <cell r="D1389" t="str">
            <v>30033</v>
          </cell>
          <cell r="E1389" t="str">
            <v>ventana v-18 (1.10x0.47) - celosia en aluminio con pintura electrostatica negra. cuerpos fijos</v>
          </cell>
        </row>
        <row r="1390">
          <cell r="D1390" t="str">
            <v>30034</v>
          </cell>
          <cell r="E1390" t="str">
            <v>ventana v-19 (1.50x3.27) - celosia en aluminio con pintura electrostatica negra. cuerpos fijos</v>
          </cell>
        </row>
        <row r="1391">
          <cell r="D1391" t="str">
            <v>30035</v>
          </cell>
          <cell r="E1391" t="str">
            <v>ventana v-20 (1.90x0.47) - ventana en aluminio con pintura electrostatica negra + vidrio laminado 4+6+pvb transparente incoloro. cuerpos fijos</v>
          </cell>
        </row>
        <row r="1392">
          <cell r="D1392" t="str">
            <v>30036</v>
          </cell>
          <cell r="E1392" t="str">
            <v>ventana v-21 (5.90x2.40) - ventana en aluminio con pintura electrostatica negra + vidrio laminado 4+6+pvb transparente incoloro. cuerpos fijos y corredizos</v>
          </cell>
        </row>
        <row r="1393">
          <cell r="D1393" t="str">
            <v>30037</v>
          </cell>
          <cell r="E1393" t="str">
            <v>ventana v-22 (0.50x3.27) - ventana en aluminio con pintura electrostatica negra + vidrio laminado 4+6+pvb transparente incoloro. cuerpos fijos</v>
          </cell>
        </row>
        <row r="1394">
          <cell r="D1394" t="str">
            <v>30038</v>
          </cell>
          <cell r="E1394" t="str">
            <v>ventana v-23 (3.56x3.12) - ventana en aluminio con pintura electrostatica negra + vidrio laminado 4+6+pvb transparente incoloro. cuerpos fijos</v>
          </cell>
        </row>
        <row r="1395">
          <cell r="D1395" t="str">
            <v>30039</v>
          </cell>
          <cell r="E1395" t="str">
            <v>ventana v-24 (5.90x2.39) - ventana en aluminio con pintura electrostatica negra + vidrio laminado 4+6+pvb transparente incoloro. cuerpos fijos y corredizos</v>
          </cell>
        </row>
        <row r="1396">
          <cell r="D1396" t="str">
            <v>30040</v>
          </cell>
          <cell r="E1396" t="str">
            <v>ventana v-34p (7.68x2.85) - lateral lucarna - aluminio + lamas fijas de aluminio</v>
          </cell>
        </row>
        <row r="1397">
          <cell r="D1397" t="str">
            <v>30041</v>
          </cell>
          <cell r="E1397" t="str">
            <v>ventana v-37p (0.60x0.30) - aluminio + lamas fijas de aluminio</v>
          </cell>
        </row>
        <row r="1398">
          <cell r="D1398" t="str">
            <v>30042</v>
          </cell>
          <cell r="E1398" t="str">
            <v>ventana v-38p (5.40x2.80) - aluminio + vidrio claro 9.5 mm  con película de color</v>
          </cell>
        </row>
        <row r="1399">
          <cell r="D1399" t="str">
            <v>30043</v>
          </cell>
          <cell r="E1399" t="str">
            <v>ventana v-39p (5.40x2.80) - aluminio + vidrio claro 9.5 mm  con película de color</v>
          </cell>
        </row>
        <row r="1400">
          <cell r="D1400" t="str">
            <v>30044</v>
          </cell>
          <cell r="E1400" t="str">
            <v>ventana v-40p (5.40x3.80) - aluminio + vidrio claro 9.5 mm  con película de color</v>
          </cell>
        </row>
        <row r="1401">
          <cell r="D1401" t="str">
            <v>30045</v>
          </cell>
          <cell r="E1401" t="str">
            <v>ventana v-41p (5.40x3.80) - aluminio + vidrio claro 9.5 mm  con película de color</v>
          </cell>
        </row>
        <row r="1402">
          <cell r="D1402" t="str">
            <v>30046</v>
          </cell>
          <cell r="E1402" t="str">
            <v>ventana v-42p (13.29x4.85) - aluminio + vidrio claro 9.5 mm  con película de color</v>
          </cell>
        </row>
        <row r="1403">
          <cell r="D1403" t="str">
            <v>30047</v>
          </cell>
          <cell r="E1403" t="str">
            <v>ventana v-43p (13.29x4.85) - aluminio + vidrio claro 9.5 mm  con película de color</v>
          </cell>
        </row>
        <row r="1404">
          <cell r="D1404" t="str">
            <v>30048</v>
          </cell>
          <cell r="E1404" t="str">
            <v xml:space="preserve">ventana v-51f (168.54x12.97) - fachada flotante aluminio + cristal duo-vent </v>
          </cell>
        </row>
        <row r="1405">
          <cell r="D1405" t="str">
            <v>30049</v>
          </cell>
          <cell r="E1405" t="str">
            <v xml:space="preserve">ventana v-52f (44.45x12.97) - fachada flotante aluminio + cristal duo-vent </v>
          </cell>
        </row>
        <row r="1406">
          <cell r="D1406" t="str">
            <v>30050</v>
          </cell>
          <cell r="E1406" t="str">
            <v xml:space="preserve">ventana v-53f (105.69x12.97) - fachada flotante aluminio + cristal duo-vent </v>
          </cell>
        </row>
        <row r="1407">
          <cell r="D1407" t="str">
            <v>30051</v>
          </cell>
          <cell r="E1407" t="str">
            <v xml:space="preserve">ventana v-54f (247.52x12.97) - fachada flotante aluminio + cristal duo-vent </v>
          </cell>
        </row>
        <row r="1408">
          <cell r="D1408" t="str">
            <v>30052</v>
          </cell>
          <cell r="E1408" t="str">
            <v xml:space="preserve">ventana v-55f (123.46x12.97) - fachada flotante aluminio + cristal duo-vent </v>
          </cell>
        </row>
        <row r="1409">
          <cell r="D1409" t="str">
            <v>30053</v>
          </cell>
          <cell r="E1409" t="str">
            <v xml:space="preserve">ventana v-56f (64.63x33.88) - fachada flotante aluminio + cristal duo-vent </v>
          </cell>
        </row>
        <row r="1410">
          <cell r="D1410" t="str">
            <v>30054</v>
          </cell>
          <cell r="E1410" t="str">
            <v xml:space="preserve">ventana v-57f (46.63x33.88) - fachada flotante aluminio + cristal duo-vent </v>
          </cell>
        </row>
        <row r="1411">
          <cell r="D1411" t="str">
            <v>30055</v>
          </cell>
          <cell r="E1411" t="str">
            <v xml:space="preserve">ventana v-58f (64.63x33.88) - fachada flotante aluminio + cristal duo-vent </v>
          </cell>
        </row>
        <row r="1412">
          <cell r="D1412" t="str">
            <v>30056</v>
          </cell>
          <cell r="E1412" t="str">
            <v xml:space="preserve">ventana v-59f (46.63x33.88) - fachada flotante aluminio + cristal duo-vent </v>
          </cell>
        </row>
        <row r="1413">
          <cell r="D1413" t="str">
            <v>30057</v>
          </cell>
          <cell r="E1413" t="str">
            <v xml:space="preserve">ventana v-60f (64.63x33.88) - fachada flotante aluminio + cristal duo-vent </v>
          </cell>
        </row>
        <row r="1414">
          <cell r="D1414" t="str">
            <v>30058</v>
          </cell>
          <cell r="E1414" t="str">
            <v xml:space="preserve">ventana v-61f (28.63x33.88) - fachada flotante aluminio + cristal duo-vent </v>
          </cell>
        </row>
        <row r="1415">
          <cell r="D1415" t="str">
            <v>30059</v>
          </cell>
          <cell r="E1415" t="str">
            <v xml:space="preserve">ventana v-62f (64.63x33.88) - fachada flotante aluminio + cristal duo-vent </v>
          </cell>
        </row>
        <row r="1416">
          <cell r="D1416" t="str">
            <v>30060</v>
          </cell>
          <cell r="E1416" t="str">
            <v xml:space="preserve">ventana v-63f (28.63x33.88) - fachada flotante aluminio + cristal duo-vent </v>
          </cell>
        </row>
        <row r="1417">
          <cell r="D1417" t="str">
            <v>30061</v>
          </cell>
          <cell r="E1417" t="str">
            <v xml:space="preserve">ventana v-64f (64.63x33.88) - fachada flotante aluminio + cristal duo-vent </v>
          </cell>
        </row>
        <row r="1418">
          <cell r="D1418" t="str">
            <v>30062</v>
          </cell>
          <cell r="E1418" t="str">
            <v xml:space="preserve">ventana v-65f (46.63x33.88) - fachada flotante aluminio + cristal duo-vent </v>
          </cell>
        </row>
        <row r="1419">
          <cell r="D1419" t="str">
            <v>30063</v>
          </cell>
          <cell r="E1419" t="str">
            <v xml:space="preserve">ventana v-66f (64.63x33.88) - fachada flotante aluminio + cristal duo-vent </v>
          </cell>
        </row>
        <row r="1420">
          <cell r="D1420" t="str">
            <v>30064</v>
          </cell>
          <cell r="E1420" t="str">
            <v xml:space="preserve">ventana v-67f (46.63x33.88) - fachada flotante aluminio + cristal duo-vent </v>
          </cell>
        </row>
        <row r="1421">
          <cell r="D1421" t="str">
            <v>30065</v>
          </cell>
          <cell r="E1421" t="str">
            <v xml:space="preserve">ventana v-69f (53.24x12.97) - fachada flotante aluminio + cristal duo-vent </v>
          </cell>
        </row>
        <row r="1422">
          <cell r="D1422" t="str">
            <v>30067</v>
          </cell>
          <cell r="E1422" t="str">
            <v>cerramiento de seguridad centro de recursos</v>
          </cell>
        </row>
        <row r="1423">
          <cell r="D1423" t="str">
            <v>30068</v>
          </cell>
          <cell r="E1423" t="str">
            <v xml:space="preserve">cabina de baño corrediza (1.41x1.90). perfileria de aluminio anodizado natural + vidrio templado 6 mm </v>
          </cell>
        </row>
        <row r="1424">
          <cell r="D1424" t="str">
            <v>30069</v>
          </cell>
          <cell r="E1424" t="str">
            <v>puerta vidriera pv-03 (6.19x3.34) - puerta vidriera aluminio con pintura electrostatica negra + vidrio laminado 4+6+pvb transparente incoloro. cuerpos fijos y batientes. incluye manija en acero inoxidable uso institucional</v>
          </cell>
        </row>
        <row r="1425">
          <cell r="D1425" t="str">
            <v>30070</v>
          </cell>
          <cell r="E1425" t="str">
            <v>puerta vidriera pv-04 (10.70x3.12) - puerta vidriera aluminio con pintura electrostatica negra + vidrio laminado 4+6+pvb transparente incoloro. cuerpos batientes. incluye manija en acero inoxidable uso institucional y barras antipanico de push</v>
          </cell>
        </row>
        <row r="1426">
          <cell r="D1426" t="str">
            <v>30071</v>
          </cell>
          <cell r="E1426" t="str">
            <v>puerta vidriera pv-05 (5.90x2.82) - puerta vidriera aluminio con pintura electrostatica negra + vidrio laminado 4+6+pvb transparente incoloro y montante en panel aeroshield de hunter douglas o equivalente. cuerpos batientes. incluye manija en acero inoxidable uso institucional y barras antipanico de push</v>
          </cell>
        </row>
        <row r="1427">
          <cell r="D1427" t="str">
            <v>30072</v>
          </cell>
          <cell r="E1427" t="str">
            <v>puerta vidriera pv-06 (12.40x2.82) - puerta vidriera aluminio con pintura electrostatica negra + vidrio laminado 4+6+pvb transparente incoloro y montante en panel aeroshield de hunter douglas o equivalente. cuerpos fijos y corredizos</v>
          </cell>
        </row>
        <row r="1428">
          <cell r="D1428" t="str">
            <v>30073</v>
          </cell>
          <cell r="E1428" t="str">
            <v>puerta vidriera pv-07 (5.47x2.82) - puerta vidriera aluminio con pintura electrostatica negra + vidrio laminado 4+6+pvb transparente incoloro y montante en celosia de aluminio. cuerpos batientes. incluye manija en acero inoxidable uso institucional</v>
          </cell>
        </row>
        <row r="1429">
          <cell r="D1429" t="str">
            <v>30074</v>
          </cell>
          <cell r="E1429" t="str">
            <v>puerta vidriera pv-08 (3.67x2.82) - puerta vidriera aluminio con pintura electrostatica negra + vidrio laminado 4+6+pvb transparente incoloro y montante en celosia de aluminio. cuerpos batientes. incluye manija en acero inoxidable uso institucional y barras antipanico de push</v>
          </cell>
        </row>
        <row r="1430">
          <cell r="D1430" t="str">
            <v>30075</v>
          </cell>
          <cell r="E1430" t="str">
            <v>puerta vidriera pv-09 (10.30x2.82) - puerta vidriera aluminio con pintura electrostatica negra + vidrio laminado 4+6+pvb transparente incoloro y montante en panel aeroshield de hunter douglas o equivalente. cuerpos batientes. incluye manija en acero inoxidable uso institucional y barras antipanico de push</v>
          </cell>
        </row>
        <row r="1431">
          <cell r="D1431" t="str">
            <v>30076</v>
          </cell>
          <cell r="E1431" t="str">
            <v>puerta vidriera pv-10 (1.85x3.12) - puerta vidriera aluminio con pintura electrostatica negra + vidrio laminado 4+6+pvb transparente incoloro. cuerpos batientes. incluye manija en acero inoxidable uso institucional</v>
          </cell>
        </row>
        <row r="1432">
          <cell r="D1432" t="str">
            <v>30077</v>
          </cell>
          <cell r="E1432" t="str">
            <v>puerta vidriera pv-11 (1.20x3.12) - puerta vidriera aluminio con pintura electrostatica negra + vidrio laminado 4+6+pvb transparente incoloro. cuerpos batientes. incluye manija en acero inoxidable uso institucional</v>
          </cell>
        </row>
        <row r="1433">
          <cell r="D1433" t="str">
            <v>30078</v>
          </cell>
          <cell r="E1433" t="str">
            <v>puerta vidriera pv-12n (3.10x2.25) - puerta vidriera perfileria tipo zócalo de aluminio + vidrio templado o laminado</v>
          </cell>
        </row>
        <row r="1434">
          <cell r="D1434" t="str">
            <v>30079</v>
          </cell>
          <cell r="E1434" t="str">
            <v>puerta vidriera pv-13p (1.00x2.25) - puerta vidriera perfileria tipo zócalo de aluminio + vidrio con color</v>
          </cell>
        </row>
        <row r="1435">
          <cell r="D1435" t="str">
            <v>30080</v>
          </cell>
          <cell r="E1435" t="str">
            <v>puerta vidriera pv-14p proyecto completo (21.14x2.25) - puerta vidriera perfileria tipo zócalo de aluminio + vidrio templado o laminado</v>
          </cell>
        </row>
        <row r="1436">
          <cell r="D1436" t="str">
            <v>30081</v>
          </cell>
          <cell r="E1436" t="str">
            <v>puerta vidriera pv-15p (5.61x2.25) - puerta vidriera perfileria tipo zócalo de aluminio + vidrio templado o laminado</v>
          </cell>
        </row>
        <row r="1437">
          <cell r="D1437" t="str">
            <v>30082</v>
          </cell>
          <cell r="E1437" t="str">
            <v>puerta vidriera pv-16n (5.96x2.25) - puerta marco en lámina doblada cal 18 + 2 alas tableros en lámina calibre 18 con ranuras horizontales + barra antipánico</v>
          </cell>
        </row>
        <row r="1438">
          <cell r="D1438" t="str">
            <v>30083</v>
          </cell>
          <cell r="E1438" t="str">
            <v>puerta vidriera pv-17n (7.25x4.85) - puerta vidriera perfileria tipo zócalo de aluminio + vidrio templado o laminado + cerradura de imán y control mecánico</v>
          </cell>
        </row>
        <row r="1439">
          <cell r="D1439" t="str">
            <v>30084</v>
          </cell>
          <cell r="E1439" t="str">
            <v>puerta vidriera pv-30f (9.00x4.85) - puerta vidriera perfileria tipo zócalo de aluminio + vidrio templado o laminado + cerradura de imán y control mecánico</v>
          </cell>
        </row>
        <row r="1440">
          <cell r="D1440" t="str">
            <v>30085</v>
          </cell>
          <cell r="E1440" t="str">
            <v>puerta vidriera pv-31f (7.39x4.85) - puerta vidriera perfileria tipo zócalo de aluminio + vidrio templado o laminado + cerradura de imán y control mecánico</v>
          </cell>
        </row>
        <row r="1441">
          <cell r="D1441" t="str">
            <v>30086</v>
          </cell>
          <cell r="E1441" t="str">
            <v>puerta vidriera pv-32f (5.63x4.85) - puerta vidriera perfileria tipo zócalo de aluminio + vidrio templado o laminado + cerradura de imán y control mecánico</v>
          </cell>
        </row>
        <row r="1442">
          <cell r="D1442" t="str">
            <v>30087</v>
          </cell>
          <cell r="E1442" t="str">
            <v>puerta vidriera pv-33f (7.37x4.85) - puerta vidriera perfileria tipo zócalo de aluminio + vidrio templado o laminado + cerradura de imán y control mecánico</v>
          </cell>
        </row>
        <row r="1443">
          <cell r="D1443" t="str">
            <v>30088</v>
          </cell>
          <cell r="E1443" t="str">
            <v>puerta vidriera pv-34f (4.95x4.85) - puerta vidriera perfileria tipo zócalo de aluminio + vidrio templado o laminado + cerradura de imán y control mecánico</v>
          </cell>
        </row>
        <row r="1444">
          <cell r="D1444" t="str">
            <v>30089</v>
          </cell>
          <cell r="E1444" t="str">
            <v>puerta p-1 (0.70x2.37). marco en lamina cr cal 16 + ala entamborada en lamina cr cal 16 con celosias inferior y superior. incluye pintura anticorrosiva + acabado y chapa tipo manija de uso institucional</v>
          </cell>
        </row>
        <row r="1445">
          <cell r="D1445" t="str">
            <v>30090</v>
          </cell>
          <cell r="E1445" t="str">
            <v>puerta p-2 (0.80x2.37). marco en lamina cr cal 16 + ala entamborada en lamina cr cal 16 con celosias inferior y superior. incluye pintura anticorrosiva + acabado y chapa tipo manija de uso institucional</v>
          </cell>
        </row>
        <row r="1446">
          <cell r="D1446" t="str">
            <v>30091</v>
          </cell>
          <cell r="E1446" t="str">
            <v>puerta p-3 (1.00x2.37). marco en lamina cr cal 16 + ala entamborada en lamina cr cal 16 con celosias inferior y superior. incluye pintura anticorrosiva + acabado y chapa tipo manija de uso institucional</v>
          </cell>
        </row>
        <row r="1447">
          <cell r="D1447" t="str">
            <v>30092</v>
          </cell>
          <cell r="E1447" t="str">
            <v>puerta p-4 (1.00x2.31). marco en lamina cr cal 16 + ala entamborada en lamina cr cal 16 y mirilla en vidrio templado laminado. incluye pintura anticorrosiva + acabado y chapa tipo manija de uso institucional</v>
          </cell>
        </row>
        <row r="1448">
          <cell r="D1448" t="str">
            <v>30093</v>
          </cell>
          <cell r="E1448" t="str">
            <v>puertas sanitarios (0.80x1.80). puerta a: 0.70 m. + paral lateral a: 0.10 m. en acero inoxidable tipo socoda o equivalente. incluye anclajes a muros</v>
          </cell>
        </row>
        <row r="1449">
          <cell r="D1449" t="str">
            <v>30094</v>
          </cell>
          <cell r="E1449" t="str">
            <v>division de orinal en acero inoxidable tipo socoda o equivalente - a: 0.46 m. x h: 0.96 m. incluye anclajes a muros</v>
          </cell>
        </row>
        <row r="1450">
          <cell r="D1450" t="str">
            <v>30095</v>
          </cell>
          <cell r="E1450" t="str">
            <v>puerta p-6b (1.00x0.40). puerta basculante tipo meson en lamina cr cal 16. incluye pintura anticorrosiva + acabado</v>
          </cell>
        </row>
        <row r="1451">
          <cell r="D1451" t="str">
            <v>30096</v>
          </cell>
          <cell r="E1451" t="str">
            <v>puerta p-7 (1.10x2.37). ala corrediza entamborada en lamina cal 16 con celosias inferior y superior - pintura anticorrosiva + acabado. incluye riel guía metálico superior anclado a muro, cerradura y tiradera en aluminio</v>
          </cell>
        </row>
        <row r="1452">
          <cell r="D1452" t="str">
            <v>30097</v>
          </cell>
          <cell r="E1452" t="str">
            <v>puerta p-8 (0.36x2.20). marco en lamina cr cal 16 + ala celosia en lamina cr cal 16. incluye pintura anticorrosiva + acabado y chapa tipo manija de uso institucional</v>
          </cell>
        </row>
        <row r="1453">
          <cell r="D1453" t="str">
            <v>30098</v>
          </cell>
          <cell r="E1453" t="str">
            <v>puerta p-19 (0.70x3.50) - marco en lamina metalica cr cal 18 + alas y montante entamborados en lamina cr cal 20. acabado con pintura electrostatica blanca. incluye cerradura ref. deltana grado 2 us26d ref. cl604evc-26d o equivalente.</v>
          </cell>
        </row>
        <row r="1454">
          <cell r="D1454" t="str">
            <v>30099</v>
          </cell>
          <cell r="E1454" t="str">
            <v>puerta p-06 (0.90x3.20). marco y montante en madera + ala entamborada con acabado en mdf con dilataciones en aluminio. incluye cerradura ref. deltana grado 2 us26d ref. cl604evc-26d o equivalente.</v>
          </cell>
        </row>
        <row r="1455">
          <cell r="D1455" t="str">
            <v>30100</v>
          </cell>
          <cell r="E1455" t="str">
            <v>puerta p-07 (1.00x3.20). marco y montante en madera + ala entamborada con acabado en mdf con dilataciones en aluminio. incluye cerradura ref. deltana grado 2 us26d ref. cl604evc-26d o equivalente.</v>
          </cell>
        </row>
        <row r="1456">
          <cell r="D1456" t="str">
            <v>30101</v>
          </cell>
          <cell r="E1456" t="str">
            <v>puerta p-13 (0.90x2.50). marco en madera + ala entamborada con acabado en mdf con dilataciones en aluminio. incluye cerradura ref. deltana grado 2 us26d ref. cl604evc-26d o equivalente.</v>
          </cell>
        </row>
        <row r="1457">
          <cell r="D1457" t="str">
            <v>30102</v>
          </cell>
          <cell r="E1457" t="str">
            <v>puerta p-14 (0.90x2.50). marco en madera + ala entamborada con acabado en mdf con dilataciones en aluminio. incluye cerradura ref. deltana grado 2 us26d ref. cl604evc-26d o equivalente.</v>
          </cell>
        </row>
        <row r="1458">
          <cell r="D1458" t="str">
            <v>30103</v>
          </cell>
          <cell r="E1458" t="str">
            <v>puerta p-15 (1.58x3.20). marco en madera + ala y montante entamborados con chapilla en formica narbona beech lap 0309 o equivalente con dilataciones en aluminio según diseño. incluye barras antipanico, manijon fortune tipo p o equivalente y gatos hidraulicos</v>
          </cell>
        </row>
        <row r="1459">
          <cell r="D1459" t="str">
            <v>30104</v>
          </cell>
          <cell r="E1459" t="str">
            <v>puerta p-17 (0.80x3.50). marco y montante en madera + ala entamborada con acabado en mdf con dilataciones en aluminio. incluye cerradura ref. deltana grado 2 us26d ref. cl604evc-26d o equivalente.</v>
          </cell>
        </row>
        <row r="1460">
          <cell r="D1460" t="str">
            <v>30105</v>
          </cell>
          <cell r="E1460" t="str">
            <v>puerta p-18 (0.80x3.50). marco y montante en madera + ala entamborada con acabado en mdf con dilataciones en aluminio. incluye cerradura ref. deltana grado 2 us26d ref. cl604evc-26d o equivalente.</v>
          </cell>
        </row>
        <row r="1461">
          <cell r="D1461" t="str">
            <v>30106</v>
          </cell>
          <cell r="E1461" t="str">
            <v>puerta p-20a / p-20b (1.00x3.50). marco y montante en madera + ala entamborada con acabado en mdf con dilataciones en aluminio. incluye cerradura ref. deltana grado 2 us26d ref. cl604evc-26d o equivalente.</v>
          </cell>
        </row>
        <row r="1462">
          <cell r="D1462" t="str">
            <v>30107</v>
          </cell>
          <cell r="E1462" t="str">
            <v>provision para puerta salon niños (5.25x3.05) puerta acustica - paneles plegables entamborados con caracteristicas acusticas.</v>
          </cell>
        </row>
        <row r="1463">
          <cell r="D1463" t="str">
            <v>30108</v>
          </cell>
          <cell r="E1463" t="str">
            <v>puerta p-20p (2.00x2.25) - puerta marco en lámina doblada cal 18 + 2 alas tableros en lámina calibre 18 con ranuras horizontales + barra antipánico</v>
          </cell>
        </row>
        <row r="1464">
          <cell r="D1464" t="str">
            <v>30109</v>
          </cell>
          <cell r="E1464" t="str">
            <v>puerta p-21p (1.03x2.25) - puerta marco lámina doblada cal 18 + ala tableros en lámina calibre 18 con ranuras horizontales + con fibra de vidrio tipo frescasa sin papel</v>
          </cell>
        </row>
        <row r="1465">
          <cell r="D1465" t="str">
            <v>30110</v>
          </cell>
          <cell r="E1465" t="str">
            <v>cortina enrollable ce-01p (4.40x2.25) - aluminio + mecanismo operadores tubulares de puertas marcas sumi y/o somfi ref. t8-t9 ó similar.</v>
          </cell>
        </row>
        <row r="1466">
          <cell r="D1466" t="str">
            <v>30111</v>
          </cell>
          <cell r="E1466" t="str">
            <v>cortina enrollable ce-02p (3.45x2.25) - aluminio + mecanismo operadores tubulares de puertas marcas sumi y/o somfi ref. t8-t9 ó similar.</v>
          </cell>
        </row>
        <row r="1467">
          <cell r="D1467" t="str">
            <v>30112</v>
          </cell>
          <cell r="E1467" t="str">
            <v>cortina enrollable ce-03f (8.39x3.25) - aluminio + mecanismo operadores tubulares de puertas marcas sumi y/o somfi ref. t8-t9 ó similar.</v>
          </cell>
        </row>
        <row r="1468">
          <cell r="D1468" t="str">
            <v>30113</v>
          </cell>
          <cell r="E1468" t="str">
            <v>cortina enrollable ce-04f (8.22x3.21) - aluminio + mecanismo operadores tubulares de puertas marcas sumi y/o somfi ref. t8-t9 ó similar.</v>
          </cell>
        </row>
        <row r="1469">
          <cell r="D1469" t="str">
            <v>30114</v>
          </cell>
          <cell r="E1469" t="str">
            <v>cortina enrollable ce-05f (7.66x3.21) - aluminio + mecanismo operadores tubulares de puertas marcas sumi y/o somfi ref. t8-t9 ó similar.</v>
          </cell>
        </row>
        <row r="1470">
          <cell r="D1470" t="str">
            <v>30115</v>
          </cell>
          <cell r="E1470" t="str">
            <v>subcontrato canoa - lamina galvanizada cal 18 dllo 1.00 m. + anticorrosivo + pintura</v>
          </cell>
        </row>
        <row r="1471">
          <cell r="D1471" t="str">
            <v>30116</v>
          </cell>
          <cell r="E1471" t="str">
            <v>subcontrato canoa - lamina galvanizada cal 18 dllo 1.50 m. + anticorrosivo + pintura</v>
          </cell>
        </row>
        <row r="1472">
          <cell r="D1472" t="str">
            <v>30117</v>
          </cell>
          <cell r="E1472" t="str">
            <v>mueble bajo para baños indivduales / direccion en mdf termolaminado color blanco nieve según detalle arquitectonico</v>
          </cell>
        </row>
        <row r="1473">
          <cell r="D1473" t="str">
            <v>30118</v>
          </cell>
          <cell r="E1473" t="str">
            <v>mueble bajo para comedor en mdf termolaminado color blanco nieve según detalle arquitectonico</v>
          </cell>
        </row>
        <row r="1474">
          <cell r="D1474" t="str">
            <v>30119</v>
          </cell>
          <cell r="E1474" t="str">
            <v>mueble bajo y alto para zona café en mdf termolaminado color blanco nieve según detalle arquitectonico</v>
          </cell>
        </row>
        <row r="1475">
          <cell r="D1475" t="str">
            <v>30120</v>
          </cell>
          <cell r="E1475" t="str">
            <v>meson para baño direccion en corian tipo dupont o equivalente</v>
          </cell>
        </row>
        <row r="1476">
          <cell r="D1476" t="str">
            <v>30121</v>
          </cell>
          <cell r="E1476" t="str">
            <v>meson para comedor a: 0.55 m. con pozuelos en corian tipo dupont o equivalente</v>
          </cell>
        </row>
        <row r="1477">
          <cell r="D1477" t="str">
            <v>30122</v>
          </cell>
          <cell r="E1477" t="str">
            <v>meson para comedor continuo a: 0.55 m. en corian tipo dupont o equivalente</v>
          </cell>
        </row>
        <row r="1478">
          <cell r="D1478" t="str">
            <v>30123</v>
          </cell>
          <cell r="E1478" t="str">
            <v>recubrimiento en corian tipo dupont o equivalente para lavamanos corrido en baños publicos</v>
          </cell>
        </row>
        <row r="1479">
          <cell r="D1479" t="str">
            <v>30124</v>
          </cell>
          <cell r="E1479" t="str">
            <v>recubrimiento en corian tipo dupont o equivalente para poceta de lavado de escobas para cuartos de aseo</v>
          </cell>
        </row>
        <row r="1480">
          <cell r="D1480" t="str">
            <v>30125</v>
          </cell>
          <cell r="E1480" t="str">
            <v xml:space="preserve">meson en corian tipo dupont o equivalente para zona café </v>
          </cell>
        </row>
        <row r="1481">
          <cell r="D1481" t="str">
            <v>30126</v>
          </cell>
          <cell r="E1481" t="str">
            <v>provision para lockers en lamina metalica en cuartos de aseo 15 compartimientos</v>
          </cell>
        </row>
        <row r="1482">
          <cell r="D1482" t="str">
            <v>30127</v>
          </cell>
          <cell r="E1482" t="str">
            <v>provision para guardaescobas en aluminio</v>
          </cell>
        </row>
        <row r="1483">
          <cell r="D1483" t="str">
            <v>30128</v>
          </cell>
          <cell r="E1483" t="str">
            <v>provision para demolicion de muro en concreto</v>
          </cell>
        </row>
        <row r="1484">
          <cell r="D1484" t="str">
            <v>30129</v>
          </cell>
          <cell r="E1484" t="str">
            <v>subcontrato pasamanos en vidrio</v>
          </cell>
        </row>
        <row r="1485">
          <cell r="D1485" t="str">
            <v>30130</v>
          </cell>
          <cell r="E1485" t="str">
            <v>subcontrato pasamanos tubular anclado a muro</v>
          </cell>
        </row>
        <row r="1486">
          <cell r="D1486" t="str">
            <v>30131</v>
          </cell>
          <cell r="E1486" t="str">
            <v>subcontrato pasamanos vacios escalas - tubulares</v>
          </cell>
        </row>
        <row r="1487">
          <cell r="D1487" t="str">
            <v>30132</v>
          </cell>
          <cell r="E1487" t="str">
            <v>subcontrato peldaños en perfil de aluminio</v>
          </cell>
        </row>
        <row r="1488">
          <cell r="D1488" t="str">
            <v>30133</v>
          </cell>
          <cell r="E1488" t="str">
            <v>subcontrato descansos de escalas en perfil de aluminio</v>
          </cell>
        </row>
        <row r="1489">
          <cell r="D1489" t="str">
            <v>30134</v>
          </cell>
          <cell r="E1489" t="str">
            <v xml:space="preserve">ventana v-68f (163.14x12.97) - fachada flotante aluminio + cristal duo-vent </v>
          </cell>
        </row>
        <row r="1490">
          <cell r="D1490" t="str">
            <v>30135</v>
          </cell>
          <cell r="E1490" t="str">
            <v xml:space="preserve">ventana v-70f (56.28x12.97) - fachada flotante aluminio + cristal duo-vent </v>
          </cell>
        </row>
        <row r="1491">
          <cell r="D1491" t="str">
            <v>30136</v>
          </cell>
          <cell r="E1491" t="str">
            <v>ascensor de pasajeros ref. elenessa sin cuarto de maquinas - capacidad 8 pasajeros - 2 paradas - velocidad 1 m/s.</v>
          </cell>
        </row>
        <row r="1492">
          <cell r="D1492" t="str">
            <v>30137</v>
          </cell>
          <cell r="E1492" t="str">
            <v>ascensor de pasajeros ref. elenessa sin cuarto de maquinas - capacidad 8 pasajeros - 3 paradas - velocidad 1 m/s.</v>
          </cell>
        </row>
        <row r="1493">
          <cell r="D1493" t="str">
            <v>30138</v>
          </cell>
          <cell r="E1493" t="str">
            <v>ascensores l9, l10, l11, l13, l14</v>
          </cell>
        </row>
        <row r="1494">
          <cell r="D1494" t="str">
            <v>30139</v>
          </cell>
          <cell r="E1494" t="str">
            <v>ascensores l12</v>
          </cell>
        </row>
        <row r="1495">
          <cell r="D1495" t="str">
            <v>30140</v>
          </cell>
          <cell r="E1495" t="str">
            <v>ascensores l1, l2, l3, l5, l6, l7, l8</v>
          </cell>
        </row>
        <row r="1496">
          <cell r="D1496" t="str">
            <v>30141</v>
          </cell>
          <cell r="E1496" t="str">
            <v>ascensores l4</v>
          </cell>
        </row>
        <row r="1497">
          <cell r="D1497" t="str">
            <v>30142</v>
          </cell>
          <cell r="E1497" t="str">
            <v>ascensores l9, l10, l11, l13, l14</v>
          </cell>
        </row>
        <row r="1498">
          <cell r="D1498" t="str">
            <v>30143</v>
          </cell>
          <cell r="E1498" t="str">
            <v>ascensores l12</v>
          </cell>
        </row>
        <row r="1499">
          <cell r="D1499" t="str">
            <v>30144</v>
          </cell>
          <cell r="E1499" t="str">
            <v>ascensores l15, l18</v>
          </cell>
        </row>
        <row r="1500">
          <cell r="D1500" t="str">
            <v>30145</v>
          </cell>
          <cell r="E1500" t="str">
            <v>ascensores l19 - mantenimiento</v>
          </cell>
        </row>
        <row r="1501">
          <cell r="D1501" t="str">
            <v>30146</v>
          </cell>
          <cell r="E1501" t="str">
            <v>ascensores l20 - basuras</v>
          </cell>
        </row>
        <row r="1502">
          <cell r="D1502" t="str">
            <v>30147</v>
          </cell>
          <cell r="E1502" t="str">
            <v>escaleras electricas e1-e4</v>
          </cell>
        </row>
        <row r="1503">
          <cell r="D1503" t="str">
            <v>30148</v>
          </cell>
          <cell r="E1503" t="str">
            <v>escaleras electricas e5-e10</v>
          </cell>
        </row>
        <row r="1504">
          <cell r="D1504" t="str">
            <v>30149</v>
          </cell>
          <cell r="E1504" t="str">
            <v>escaleras electricas e11-e19</v>
          </cell>
        </row>
        <row r="1505">
          <cell r="D1505" t="str">
            <v>30150</v>
          </cell>
          <cell r="E1505" t="str">
            <v>provision para equipos de instrumentacion</v>
          </cell>
        </row>
        <row r="1506">
          <cell r="D1506" t="str">
            <v>30151</v>
          </cell>
          <cell r="E1506" t="str">
            <v>provision para cerramiento perimetral en laminas de fibrocemento</v>
          </cell>
        </row>
        <row r="1507">
          <cell r="D1507" t="str">
            <v>30152</v>
          </cell>
          <cell r="E1507" t="str">
            <v>provision para campamentos profesionales y trabajadores</v>
          </cell>
        </row>
        <row r="1508">
          <cell r="D1508" t="str">
            <v>30153</v>
          </cell>
          <cell r="E1508" t="str">
            <v>provision para trampas acusticas tipo 1, tipo 2 y tipo 3</v>
          </cell>
        </row>
        <row r="1509">
          <cell r="D1509" t="str">
            <v>30154</v>
          </cell>
          <cell r="E1509" t="str">
            <v>sistema de lavado de fachadas torres - carro con brazo + plataforma</v>
          </cell>
        </row>
        <row r="1510">
          <cell r="D1510" t="str">
            <v>30155</v>
          </cell>
          <cell r="E1510" t="str">
            <v>sistema de rieles galvanizados para torres 1 y 3 (c/u)</v>
          </cell>
        </row>
        <row r="1511">
          <cell r="D1511" t="str">
            <v>30156</v>
          </cell>
          <cell r="E1511" t="str">
            <v>plataforma electrohidraulica para lavado de fachadas</v>
          </cell>
        </row>
        <row r="1512">
          <cell r="D1512" t="str">
            <v>30157</v>
          </cell>
          <cell r="E1512" t="str">
            <v>subcontrato cerramiento terrazas torres - h: 1.50m</v>
          </cell>
        </row>
        <row r="1513">
          <cell r="D1513" t="str">
            <v>30158</v>
          </cell>
          <cell r="E1513" t="str">
            <v>ventana v-17n (5.00x0.45) - aluminio + pintura electrostática en polvo color gris natural mate tipo alúmina o equivalente + vidrio claro de 9,5 mm.</v>
          </cell>
        </row>
        <row r="1514">
          <cell r="D1514" t="str">
            <v>30159</v>
          </cell>
          <cell r="E1514" t="str">
            <v>ventana v-44p (0.90x0.20) - celosia en aluminio + pintura electrostática en polvo color gris natural mate tipo alúmina o equivalente, ver detalle cuadro pv.</v>
          </cell>
        </row>
        <row r="1515">
          <cell r="D1515" t="str">
            <v>30160</v>
          </cell>
          <cell r="E1515" t="str">
            <v xml:space="preserve">puerta vidriera pv-14p - proyecto 1 (7.40x2.25) - puerta vidriera en perfileria tipo zócalo de aluminio + pintura electrostática en polvo color gris natural  </v>
          </cell>
        </row>
        <row r="1516">
          <cell r="D1516" t="str">
            <v>30161</v>
          </cell>
          <cell r="E1516" t="str">
            <v>puerta vidriera pv-18p (5.90x2.30) - puerta vidriera en perfileria tipo zócalo de aluminio + pintura electrostática en polvo color gris natural mate tipo alumina o equivalente + vidrio templado o laminado</v>
          </cell>
        </row>
        <row r="1517">
          <cell r="D1517" t="str">
            <v>30162</v>
          </cell>
          <cell r="E1517" t="str">
            <v>puerta vidriera pv-19p (5.88x2.30) - puerta vidriera en perfileria tipo zócalo de aluminio + pintura electrostática en polvo color gris natural mate tipo alumina o equivalente + vidrio templado o laminado</v>
          </cell>
        </row>
        <row r="1518">
          <cell r="D1518" t="str">
            <v>30163</v>
          </cell>
          <cell r="E1518" t="str">
            <v>puerta vidriera pv-20p (1.92x2.25) - puerta vidriera en perfileria tipo zócalo de aluminio + pintura electrostática en polvo color gris natural mate tipo alumina o equivalente + vidrio templado o laminado</v>
          </cell>
        </row>
        <row r="1519">
          <cell r="D1519" t="str">
            <v>30164</v>
          </cell>
          <cell r="E1519" t="str">
            <v>puerta vidriera pv-21p (12.04x4.85) - puerta vidriera en perfileria tipo zócalo de aluminio + pintura electrostática en polvo color gris natural mate tipo alumina o equivalente + vidrio templado o laminado con color</v>
          </cell>
        </row>
        <row r="1520">
          <cell r="D1520" t="str">
            <v>30165</v>
          </cell>
          <cell r="E1520" t="str">
            <v>puerta vidriera pv-22p (8.40x2.25) - puerta vidriera en perfileria tipo zócalo de aluminio + pintura electrostática en polvo color gris natural mate tipo alumina o equivalente + vidrio templado o laminado</v>
          </cell>
        </row>
        <row r="1521">
          <cell r="D1521" t="str">
            <v>30166</v>
          </cell>
          <cell r="E1521" t="str">
            <v>puerta vidriera pv-23p (19.58x4.85) - puerta vidriera en perfileria tipo zócalo de aluminio + pintura electrostática en polvo color gris natural mate tipo alumina o equivalente + vidrio templado o laminado con color</v>
          </cell>
        </row>
        <row r="1522">
          <cell r="D1522" t="str">
            <v>30167</v>
          </cell>
          <cell r="E1522" t="str">
            <v>puerta vidriera pv-24p (3.21x2.25) - puerta vidriera en perfileria tipo zócalo de aluminio + pintura electrostática en polvo color gris natural mate tipo alumina o equivalente + vidrio templado o laminado + vidrio templado o laminado + cerradura de imán y control mecánico</v>
          </cell>
        </row>
        <row r="1523">
          <cell r="D1523" t="str">
            <v>30168</v>
          </cell>
          <cell r="E1523" t="str">
            <v>puerta vidriera pv-25p (6.90x2.25) - puerta vidriera en perfileria tipo zócalo de aluminio + pintura electrostática en polvo color gris natural mate tipo alumina o equivalente + vidrio templado o laminado + vidrio templado o laminado + cerradura de imán y control mecánico</v>
          </cell>
        </row>
        <row r="1524">
          <cell r="D1524" t="str">
            <v>30169</v>
          </cell>
          <cell r="E1524" t="str">
            <v>puerta vidriera pv-26p (8.74x2.25) - puerta vidriera en perfileria tipo zócalo de aluminio + pintura electrostática en polvo color gris natural mate tipo alumina o equivalente + vidrio templado o laminado + vidrio templado o laminado + cerradura de imán y control mecánico + brazo hidraulico cierrapuertas</v>
          </cell>
        </row>
        <row r="1525">
          <cell r="D1525" t="str">
            <v>30170</v>
          </cell>
          <cell r="E1525" t="str">
            <v>puerta vidriera pv-27p (11.27x2.25) - puerta vidriera en perfileria tipo zócalo de aluminio + pintura electrostática en polvo color gris natural mate tipo alumina o equivalente + vidrio templado o laminado + vidrio templado o laminado + cerradura de imán y control mecánico + brazo hidraulico cierrapuertas</v>
          </cell>
        </row>
        <row r="1526">
          <cell r="D1526" t="str">
            <v>30171</v>
          </cell>
          <cell r="E1526" t="str">
            <v>puerta p-22p (2.60x2.25) - cuerpo fijo + puerta en páneles de tuberia metalica rectangular en el perimetro + panel de malla metálica galvanizada eslabonada 1 x 1 recta + pintura ral mate. con cerradura yale de trabajo pesado.</v>
          </cell>
        </row>
        <row r="1527">
          <cell r="D1527" t="str">
            <v>30172</v>
          </cell>
          <cell r="E1527" t="str">
            <v>puerta p-23p (0.80x2.25) - puerta batiente marco en lámina doblada cal 18 , ala tableros en lámina calibre 18 con ranuras horizontales según fachada + cerradura de seguridad</v>
          </cell>
        </row>
        <row r="1528">
          <cell r="D1528" t="str">
            <v>30173</v>
          </cell>
          <cell r="E1528" t="str">
            <v>puerta p-24p (1.33x2.25) - puerta marco en aluminio + pintura electrostática en polvo color gris natural mate tipo alumina o similar , dos alas tableros con celosía en aluminio + pintura electrostática en polvo color gris natural mate tipo alumina o similar  según fachada</v>
          </cell>
        </row>
        <row r="1529">
          <cell r="D1529" t="str">
            <v>30174</v>
          </cell>
          <cell r="E1529" t="str">
            <v>subcontrato pasamanos tubular anclado a ventaneria</v>
          </cell>
        </row>
        <row r="1530">
          <cell r="D1530" t="str">
            <v>30175</v>
          </cell>
          <cell r="E1530" t="str">
            <v>ventana v-33p (30.90x2.32) - cerramiento longitudinal terraza - aluminio + cristal low</v>
          </cell>
        </row>
        <row r="1531">
          <cell r="D1531" t="str">
            <v>30176</v>
          </cell>
          <cell r="E1531" t="str">
            <v>cortina enrollable ce-06f (11.60x3.25) - aluminio + mecanismo operadores tubulares de puertas marcas sumi y/o somfi ref. t8-t9 ó similar.</v>
          </cell>
        </row>
        <row r="1532">
          <cell r="D1532" t="str">
            <v>30177</v>
          </cell>
          <cell r="E1532" t="str">
            <v>pasamanos tubular metalico Ø 3" para baranda vehicular incluye pintura</v>
          </cell>
        </row>
        <row r="1533">
          <cell r="D1533" t="str">
            <v>30178</v>
          </cell>
          <cell r="E1533" t="str">
            <v>sistema de rieles galvanizados para torres 2 y 4 (c/u)</v>
          </cell>
        </row>
        <row r="1534">
          <cell r="D1534" t="str">
            <v>30179</v>
          </cell>
          <cell r="E1534" t="str">
            <v>sistema ducto de basuras Ø 0.50m + bocas en fibra de vidrio + compuertas</v>
          </cell>
        </row>
        <row r="1535">
          <cell r="D1535" t="str">
            <v>30183</v>
          </cell>
          <cell r="E1535" t="str">
            <v>subcontrato instalacion paneles paneles prefabricados de fachada</v>
          </cell>
        </row>
        <row r="1536">
          <cell r="D1536" t="str">
            <v>30185</v>
          </cell>
          <cell r="E1536" t="str">
            <v>subcontrato suministro paneles prefabricados de fachada - jamundi</v>
          </cell>
        </row>
        <row r="1537">
          <cell r="D1537" t="str">
            <v>30186</v>
          </cell>
          <cell r="E1537" t="str">
            <v>subcontrato lucernario en vidrio templado 4+6+pvb para pergola en madera</v>
          </cell>
        </row>
        <row r="1538">
          <cell r="D1538" t="str">
            <v>30187</v>
          </cell>
          <cell r="E1538" t="str">
            <v>subcontrato impermeabilizacion sarnafil g476-15l - incluye todos los elementos recomendados por el fabricante para su correcta instalacion.</v>
          </cell>
        </row>
        <row r="1539">
          <cell r="D1539" t="str">
            <v>30188</v>
          </cell>
          <cell r="E1539" t="str">
            <v>subcontrato impermeabilizacion sarnafil g476-15l + lamina drenante - incluye todos los elementos recomendados por el fabricante para su correcta instalacion.</v>
          </cell>
        </row>
        <row r="1540">
          <cell r="D1540" t="str">
            <v>30189</v>
          </cell>
          <cell r="E1540" t="str">
            <v>subcontrato enchape en madera plastica a-eternus</v>
          </cell>
        </row>
        <row r="1541">
          <cell r="D1541" t="str">
            <v>30190</v>
          </cell>
          <cell r="E1541" t="str">
            <v>subcontrato enchape en lamina tipo corten</v>
          </cell>
        </row>
        <row r="1542">
          <cell r="D1542" t="str">
            <v>30191</v>
          </cell>
          <cell r="E1542" t="str">
            <v>subcontrato piso en madera plastica a-eternus</v>
          </cell>
        </row>
        <row r="1543">
          <cell r="D1543" t="str">
            <v>30193</v>
          </cell>
          <cell r="E1543" t="str">
            <v>subcontrato impermeabilizacion poliurea - incluye todos los elementos recomendados por el fabricante</v>
          </cell>
        </row>
        <row r="1544">
          <cell r="D1544" t="str">
            <v>30194</v>
          </cell>
          <cell r="E1544" t="str">
            <v>subcontrato quadrobrise 25/75</v>
          </cell>
        </row>
        <row r="1545">
          <cell r="D1545" t="str">
            <v>30195</v>
          </cell>
          <cell r="E1545" t="str">
            <v>subcontrato pasamanos en tubulares metalicos para circulaciones y escalas</v>
          </cell>
        </row>
        <row r="1546">
          <cell r="D1546" t="str">
            <v>30196</v>
          </cell>
          <cell r="E1546" t="str">
            <v>subcontrato pasamanos en acero anclado a muros</v>
          </cell>
        </row>
        <row r="1547">
          <cell r="D1547" t="str">
            <v>30197</v>
          </cell>
          <cell r="E1547" t="str">
            <v>subcontrato escalera de gato</v>
          </cell>
        </row>
        <row r="1548">
          <cell r="D1548" t="str">
            <v>30198</v>
          </cell>
          <cell r="E1548" t="str">
            <v>subcontrato recubrimiento en paneles fenolicos</v>
          </cell>
        </row>
        <row r="1549">
          <cell r="D1549" t="str">
            <v>30200</v>
          </cell>
          <cell r="E1549" t="str">
            <v>mueble bajo en madera aglomerada con formica + meson en acero inoxidable con pozuelo</v>
          </cell>
        </row>
        <row r="1550">
          <cell r="D1550" t="str">
            <v>30202</v>
          </cell>
          <cell r="E1550" t="str">
            <v>meson en granito blanco dallas - faldon y salpicadero</v>
          </cell>
        </row>
        <row r="1551">
          <cell r="D1551" t="str">
            <v>30203</v>
          </cell>
          <cell r="E1551" t="str">
            <v>subcontrato lucernario en policarbonato alveolar color opal 8 mm</v>
          </cell>
        </row>
        <row r="1552">
          <cell r="D1552" t="str">
            <v>30204</v>
          </cell>
          <cell r="E1552" t="str">
            <v>subcontrato cielo falso cell 5x5</v>
          </cell>
        </row>
        <row r="1553">
          <cell r="D1553" t="str">
            <v>30205</v>
          </cell>
          <cell r="E1553" t="str">
            <v>subcontrato suministro paneles prefabricados de fachada - yumbo</v>
          </cell>
        </row>
        <row r="1554">
          <cell r="D1554" t="str">
            <v>30206</v>
          </cell>
          <cell r="E1554" t="str">
            <v>subcontrato pasamanos en tubulares metalicos con perfil en madera para circulaciones y escalas</v>
          </cell>
        </row>
        <row r="1555">
          <cell r="D1555" t="str">
            <v>30207</v>
          </cell>
          <cell r="E1555" t="str">
            <v>subcontrato meson madera aglomerada + formica + pieamigos</v>
          </cell>
        </row>
        <row r="1556">
          <cell r="D1556" t="str">
            <v>30208</v>
          </cell>
          <cell r="E1556" t="str">
            <v>subcontrato suministro paneles prefabricados de fachada en GRC - terron colorado</v>
          </cell>
        </row>
        <row r="1557">
          <cell r="D1557" t="str">
            <v>30209</v>
          </cell>
          <cell r="E1557" t="str">
            <v>subcontrato cielo falso en fibrocemento</v>
          </cell>
        </row>
        <row r="1558">
          <cell r="D1558" t="str">
            <v>30210</v>
          </cell>
          <cell r="E1558" t="str">
            <v>provision para lucernarios circulares en concreto + lamina + vidrio</v>
          </cell>
        </row>
        <row r="1559">
          <cell r="D1559" t="str">
            <v>30211</v>
          </cell>
          <cell r="E1559" t="str">
            <v>subcontrato estampado pisos tipo sika o equivalente</v>
          </cell>
        </row>
        <row r="1560">
          <cell r="D1560" t="str">
            <v>30212</v>
          </cell>
          <cell r="E1560" t="str">
            <v>subcontrato meson madera aglomerada + formica</v>
          </cell>
        </row>
        <row r="1561">
          <cell r="D1561" t="str">
            <v>30213</v>
          </cell>
          <cell r="E1561" t="str">
            <v>subcontrato quadrobrise XL 200/85</v>
          </cell>
        </row>
        <row r="1562">
          <cell r="D1562" t="str">
            <v>30214</v>
          </cell>
          <cell r="E1562" t="str">
            <v>subcontrato teja tipo sanduche con relleno en poliuretano expandido - en obra</v>
          </cell>
        </row>
        <row r="1563">
          <cell r="D1563" t="str">
            <v>30215</v>
          </cell>
          <cell r="E1563" t="str">
            <v>subcontrato suministro y apliacion pintura epoxipoliamida 2 caras 6"</v>
          </cell>
        </row>
        <row r="1564">
          <cell r="D1564" t="str">
            <v>30216</v>
          </cell>
          <cell r="E1564" t="str">
            <v>provision para piso falso modular formato 60x60 + piso en vinilo ref. tecno-haworth de arista o equivalente - dos módulos de 180x120</v>
          </cell>
        </row>
        <row r="1565">
          <cell r="D1565" t="str">
            <v>30217</v>
          </cell>
          <cell r="E1565" t="str">
            <v>provision para piso cinetico interactivo de pavegen o equivalente</v>
          </cell>
        </row>
        <row r="1566">
          <cell r="D1566" t="str">
            <v>30218</v>
          </cell>
          <cell r="E1566" t="str">
            <v>provision para peldaños prefabricados en concreto</v>
          </cell>
        </row>
        <row r="1567">
          <cell r="D1567" t="str">
            <v>30219</v>
          </cell>
          <cell r="E1567" t="str">
            <v>subcontrato recubrimiento en paneles mdf + formica</v>
          </cell>
        </row>
        <row r="1568">
          <cell r="D1568" t="str">
            <v>30220</v>
          </cell>
          <cell r="E1568" t="str">
            <v>subcontrato suministro paneles prefabricados de fachada en GRC - tres cruces</v>
          </cell>
        </row>
        <row r="1569">
          <cell r="D1569" t="str">
            <v>30221</v>
          </cell>
          <cell r="E1569" t="str">
            <v>subcontrato lamina microperforada cal 16</v>
          </cell>
        </row>
        <row r="1570">
          <cell r="D1570" t="str">
            <v>30222</v>
          </cell>
          <cell r="E1570" t="str">
            <v>subcontrato muros en paneles de pvc sistema rbs de azembla o equivalente</v>
          </cell>
        </row>
        <row r="1571">
          <cell r="D1571" t="str">
            <v>30223</v>
          </cell>
          <cell r="E1571" t="str">
            <v>subcontrato cubierta en paneles de pvc sistema rbs de azembla o equivalente</v>
          </cell>
        </row>
        <row r="1572">
          <cell r="D1572" t="str">
            <v>30224</v>
          </cell>
          <cell r="E1572" t="str">
            <v>subcontrato canoa y bajantes cubierta en pvc de azembla o equivalente</v>
          </cell>
        </row>
        <row r="1573">
          <cell r="D1573" t="str">
            <v>30225</v>
          </cell>
          <cell r="E1573" t="str">
            <v>subcontrato piso en vinilo</v>
          </cell>
        </row>
        <row r="1574">
          <cell r="D1574" t="str">
            <v>30226</v>
          </cell>
          <cell r="E1574" t="str">
            <v>subcontrato zocalo media caña en vinilo</v>
          </cell>
        </row>
        <row r="1575">
          <cell r="D1575" t="str">
            <v>30227</v>
          </cell>
          <cell r="E1575" t="str">
            <v>subcontrato guardacamillas en pvc</v>
          </cell>
        </row>
        <row r="1576">
          <cell r="D1576" t="str">
            <v>30228</v>
          </cell>
          <cell r="E1576" t="str">
            <v>meson de lavamanos en acero inoxidable con lavamanos esféricos integrados. a: 0.60 m. x l: 1.36 m. + salpicadero + faldon según detalle de planos. incluye pieamigos de soporte y anclaje a muros</v>
          </cell>
        </row>
        <row r="1577">
          <cell r="D1577" t="str">
            <v>30229</v>
          </cell>
          <cell r="E1577" t="str">
            <v>meson de lavamanos en acero inoxidable con lavamanos esféricos integrados. a: 0.60 m. x l: 0.60m. + salpicadero + faldon según detalle de planos. incluye pieamigos de soporte y anclaje a muros</v>
          </cell>
        </row>
        <row r="1578">
          <cell r="D1578" t="str">
            <v>30230</v>
          </cell>
          <cell r="E1578" t="str">
            <v>meson de cocina en acero inoxidable con pozuelo integrado. a: 0.50 m. + salpicadero según detalle de planos. incluye soportes en tubulares de acero inoxidable.</v>
          </cell>
        </row>
        <row r="1579">
          <cell r="D1579" t="str">
            <v>30231</v>
          </cell>
          <cell r="E1579" t="str">
            <v>mueble mb-08 l: 0.81 m. - a: 0.40 m. mueble bajo en madera aglomerada + enchape en formica según detalle arquitectonico.</v>
          </cell>
        </row>
        <row r="1580">
          <cell r="D1580" t="str">
            <v>30232</v>
          </cell>
          <cell r="E1580" t="str">
            <v>meson de lavamanos en acero inoxidable con lavamanos esféricos integrados. a: 0.60 m. x l: 1.25 m. + salpicadero + faldon según detalle de planos. incluye pieamigos de soporte y anclaje a muros</v>
          </cell>
        </row>
        <row r="1581">
          <cell r="D1581" t="str">
            <v>30233</v>
          </cell>
          <cell r="E1581" t="str">
            <v>meson de cocina acero inoxidable con pozuelo integrado l: 3.37 m. - a: 0.50 m. + salpicadero según detalle de planos. incluye soportes en tubulares de acero inoxidable.</v>
          </cell>
        </row>
        <row r="1582">
          <cell r="D1582" t="str">
            <v>30234</v>
          </cell>
          <cell r="E1582" t="str">
            <v>meson de lavamanos en acero inoxidable con lavamanos esféricos integrados. a: 0.60 m. x l: 1.69 m. + salpicadero + faldon según detalle de planos. incluye pieamigos de soporte y anclaje a muros</v>
          </cell>
        </row>
        <row r="1583">
          <cell r="D1583" t="str">
            <v>30235</v>
          </cell>
          <cell r="E1583" t="str">
            <v>meson de cocina en "l" acero inoxidable con pozuelo integrado l: 1.88 - 0.78 m. x a: 0.50 m. + salpicadero según detalle de planos. incluye soportes en tubulares de acero inoxidable.</v>
          </cell>
        </row>
        <row r="1584">
          <cell r="D1584" t="str">
            <v>30236</v>
          </cell>
          <cell r="E1584" t="str">
            <v>meson de lavamanos en acero inoxidable con lavamanos esféricos integrados. a: 0.60 m. x l: 0.80 m. + salpicadero + faldon según detalle de planos. incluye pieamigos de soporte y anclaje a muros</v>
          </cell>
        </row>
        <row r="1585">
          <cell r="D1585" t="str">
            <v>30237</v>
          </cell>
          <cell r="E1585" t="str">
            <v>meson de cocina en "l" acero inoxidable con pozuelo integrado l: 3.24 - 2.26 m. x a: 0.50 m. + salpicadero según detalle de planos. incluye soportes en tubulares de acero inoxidable.</v>
          </cell>
        </row>
        <row r="1586">
          <cell r="D1586" t="str">
            <v>30238</v>
          </cell>
          <cell r="E1586" t="str">
            <v>meson de lavamanos en acero inoxidable con lavamanos esféricos integrados. a: 0.60 m. x l: 1.30 m. + salpicadero + faldon según detalle de planos. incluye pieamigos de soporte y anclaje a muros</v>
          </cell>
        </row>
        <row r="1587">
          <cell r="D1587" t="str">
            <v>30239</v>
          </cell>
          <cell r="E1587" t="str">
            <v>meson de cocina en "l" acero inoxidable con pozuelo integrado l: 3.30 - 1.10 m. x a: 0.50 m. + salpicadero según detalle de planos. incluye soportes en tubulares de acero inoxidable.</v>
          </cell>
        </row>
        <row r="1588">
          <cell r="D1588" t="str">
            <v>30240</v>
          </cell>
          <cell r="E1588" t="str">
            <v>meson de lavamanos en acero inoxidable con lavamanos esféricos integrados. a: 0.60 m. x l: 3.95 m. + salpicadero + faldon según detalle de planos. incluye pieamigos de soporte y anclaje a muros</v>
          </cell>
        </row>
        <row r="1589">
          <cell r="D1589" t="str">
            <v>30241</v>
          </cell>
          <cell r="E1589" t="str">
            <v>meson de cocina en "l" acero inoxidable con pozuelo integrado l: 4.35 - 2.60 m. x a: 0.50 m. + salpicadero según detalle de planos. incluye soportes en tubulares de acero inoxidable.</v>
          </cell>
        </row>
        <row r="1590">
          <cell r="D1590" t="str">
            <v>30242</v>
          </cell>
          <cell r="E1590" t="str">
            <v>meson de cafeteria en "l" acero inoxidable con pozuelo integrado l: 2.85 - 1.65 m. x a: 0.50 m. + salpicadero según detalle de planos. incluye soportes en tubulares de acero inoxidable.</v>
          </cell>
        </row>
        <row r="1591">
          <cell r="D1591" t="str">
            <v>30243</v>
          </cell>
          <cell r="E1591" t="str">
            <v>meson mueble mb-13 l: 1.70 m. triangular. meson silestone 2 cm según detalle arquitectonico.</v>
          </cell>
        </row>
        <row r="1592">
          <cell r="D1592" t="str">
            <v>30244</v>
          </cell>
          <cell r="E1592" t="str">
            <v>instalacion mesones muebles</v>
          </cell>
        </row>
        <row r="1593">
          <cell r="D1593" t="str">
            <v>30245</v>
          </cell>
          <cell r="E1593" t="str">
            <v>transporte + instalacion muebles</v>
          </cell>
        </row>
        <row r="1594">
          <cell r="D1594" t="str">
            <v>30246</v>
          </cell>
          <cell r="E1594" t="str">
            <v>subcontrato teja tipo policarbonato alveolar 6 mm polishade</v>
          </cell>
        </row>
        <row r="1595">
          <cell r="D1595" t="str">
            <v>31111</v>
          </cell>
          <cell r="E1595" t="str">
            <v>subcontrato tuberia acero Ø2" + anticorrosivo + acabado</v>
          </cell>
        </row>
        <row r="1596">
          <cell r="D1596" t="str">
            <v>316P1</v>
          </cell>
          <cell r="E1596" t="str">
            <v>corte junta hasta 6 cm</v>
          </cell>
        </row>
        <row r="1597">
          <cell r="D1597" t="str">
            <v>3343A</v>
          </cell>
          <cell r="E1597" t="str">
            <v>columna metalica redonda 8"</v>
          </cell>
        </row>
        <row r="1598">
          <cell r="D1598" t="str">
            <v>34371</v>
          </cell>
          <cell r="E1598" t="str">
            <v>subcontrato zocalo maderas de occidente</v>
          </cell>
        </row>
        <row r="1599">
          <cell r="D1599" t="str">
            <v>35111</v>
          </cell>
          <cell r="E1599" t="str">
            <v>figuracion de acero</v>
          </cell>
        </row>
        <row r="1600">
          <cell r="D1600" t="str">
            <v>36612</v>
          </cell>
          <cell r="E1600" t="str">
            <v>PUERTA P-1 (1.00x2.30) - MARCO MADERA + ALA ENTAMBORADA + CHAPILLA</v>
          </cell>
        </row>
        <row r="1601">
          <cell r="D1601" t="str">
            <v>38439</v>
          </cell>
          <cell r="E1601" t="str">
            <v>suministro baldosa 30 gris grano danta 1-2ref 132749</v>
          </cell>
        </row>
        <row r="1602">
          <cell r="D1602" t="str">
            <v>38440</v>
          </cell>
          <cell r="E1602" t="str">
            <v>pulida y brillada baldosa de grano incluye equipos</v>
          </cell>
        </row>
        <row r="1603">
          <cell r="D1603" t="str">
            <v>39511</v>
          </cell>
          <cell r="E1603" t="str">
            <v>perforacion ø 1/4" profundidad 3 cm</v>
          </cell>
        </row>
        <row r="1604">
          <cell r="D1604" t="str">
            <v>39512</v>
          </cell>
          <cell r="E1604" t="str">
            <v>anclajes epoxicos - incluye instalacion</v>
          </cell>
        </row>
        <row r="1605">
          <cell r="D1605" t="str">
            <v>3A242</v>
          </cell>
          <cell r="E1605" t="str">
            <v>subcontrato de cargue y botada de materiales varios</v>
          </cell>
        </row>
        <row r="1606">
          <cell r="D1606" t="str">
            <v>3A243</v>
          </cell>
          <cell r="E1606" t="str">
            <v>subcontrato de cargue y botada de materiales varios</v>
          </cell>
        </row>
        <row r="1607">
          <cell r="D1607" t="str">
            <v>3A311</v>
          </cell>
          <cell r="E1607" t="str">
            <v>subcontrato de excavacion a maquina - incluye cargue y disposicion final en botadero certificado</v>
          </cell>
        </row>
        <row r="1608">
          <cell r="D1608" t="str">
            <v>3A312</v>
          </cell>
          <cell r="E1608" t="str">
            <v>subcontrato de excavacion a maquina - sotano 2 - incluye cargue y disposicion final en botadero certificado</v>
          </cell>
        </row>
        <row r="1609">
          <cell r="D1609" t="str">
            <v>3A313</v>
          </cell>
          <cell r="E1609" t="str">
            <v>subcontrato de excavacion a maquina - sotano 3 - incluye cargue y disposicion final en botadero certificado</v>
          </cell>
        </row>
        <row r="1610">
          <cell r="D1610" t="str">
            <v>3A314</v>
          </cell>
          <cell r="E1610" t="str">
            <v>subcontrato de excavacion a maquina - sotano 4 - incluye cargue y disposicion final en botadero certificado</v>
          </cell>
        </row>
        <row r="1611">
          <cell r="D1611" t="str">
            <v>3A315</v>
          </cell>
          <cell r="E1611" t="str">
            <v>subcontrato de excavacion a maquina - sotano 5 - incluye cargue y disposicion final en botadero certificado</v>
          </cell>
        </row>
        <row r="1612">
          <cell r="D1612" t="str">
            <v>3A316</v>
          </cell>
          <cell r="E1612" t="str">
            <v>subcontrato de excavacion a maquina - tanques - incluye cargue y disposicion final en botadero certificado</v>
          </cell>
        </row>
        <row r="1613">
          <cell r="D1613" t="str">
            <v>3A317</v>
          </cell>
          <cell r="E1613" t="str">
            <v>subcontrato de excavacion barretes</v>
          </cell>
        </row>
        <row r="1614">
          <cell r="D1614" t="str">
            <v>3A318</v>
          </cell>
          <cell r="E1614" t="str">
            <v>subcontrato de excavacion muros pantalla</v>
          </cell>
        </row>
        <row r="1615">
          <cell r="D1615" t="str">
            <v>3A319</v>
          </cell>
          <cell r="E1615" t="str">
            <v>subcontrato de excavacion pilotes Ø 0.60 m.</v>
          </cell>
        </row>
        <row r="1616">
          <cell r="D1616" t="str">
            <v>3A320</v>
          </cell>
          <cell r="E1616" t="str">
            <v>subcontrato de excavacion pilotes Ø 0.70 m.</v>
          </cell>
        </row>
        <row r="1617">
          <cell r="D1617" t="str">
            <v>3A321</v>
          </cell>
          <cell r="E1617" t="str">
            <v>subcontrato de excavacion pilotes Ø 0.80 m.</v>
          </cell>
        </row>
        <row r="1618">
          <cell r="D1618" t="str">
            <v>3A322</v>
          </cell>
          <cell r="E1618" t="str">
            <v>subcontrato de llenos</v>
          </cell>
        </row>
        <row r="1619">
          <cell r="D1619" t="str">
            <v>3D001</v>
          </cell>
          <cell r="E1619" t="str">
            <v>provision para aislamiento acustico de muros livianos</v>
          </cell>
        </row>
        <row r="1620">
          <cell r="D1620" t="str">
            <v>3E111</v>
          </cell>
          <cell r="E1620" t="str">
            <v>ecomuro para intalacion vertical</v>
          </cell>
        </row>
        <row r="1621">
          <cell r="D1621" t="str">
            <v>3E112</v>
          </cell>
          <cell r="E1621" t="str">
            <v>sistema de riego para ecomuro</v>
          </cell>
        </row>
        <row r="1622">
          <cell r="D1622" t="str">
            <v>3E113</v>
          </cell>
          <cell r="E1622" t="str">
            <v>estructura de soporte de ecomuro</v>
          </cell>
        </row>
        <row r="1623">
          <cell r="D1623" t="str">
            <v>3F611</v>
          </cell>
          <cell r="E1623" t="str">
            <v>PUERTA P-2 (0.80x2.30) - MARCO MADERA + ALA ENTAMBORADA + CHAPILLA</v>
          </cell>
        </row>
        <row r="1624">
          <cell r="D1624" t="str">
            <v>3F810</v>
          </cell>
          <cell r="E1624" t="str">
            <v>subcontrato suministro e instalacion estructura metalica menor</v>
          </cell>
        </row>
        <row r="1625">
          <cell r="D1625" t="str">
            <v>3F811</v>
          </cell>
          <cell r="E1625" t="str">
            <v>subcontrato suministro e instalacion estructura metalica</v>
          </cell>
        </row>
        <row r="1626">
          <cell r="D1626" t="str">
            <v>3F812</v>
          </cell>
          <cell r="E1626" t="str">
            <v>subcontrato suministro e instalacion de cielo en drywall</v>
          </cell>
        </row>
        <row r="1627">
          <cell r="D1627" t="str">
            <v>3F813</v>
          </cell>
          <cell r="E1627" t="str">
            <v>subcontrato dilatacion perimetral de 1x1 para cielo raso</v>
          </cell>
        </row>
        <row r="1628">
          <cell r="D1628" t="str">
            <v>3F814</v>
          </cell>
          <cell r="E1628" t="str">
            <v>subcontrato perforacion circular luminaria pequeña</v>
          </cell>
        </row>
        <row r="1629">
          <cell r="D1629" t="str">
            <v>3F815</v>
          </cell>
          <cell r="E1629" t="str">
            <v>subcontrato perforacion rectangular 60x60 con perfil</v>
          </cell>
        </row>
        <row r="1630">
          <cell r="D1630" t="str">
            <v>3F816</v>
          </cell>
          <cell r="E1630" t="str">
            <v>subcontrato cielo falso tipo armstrong</v>
          </cell>
        </row>
        <row r="1631">
          <cell r="D1631" t="str">
            <v>3F817</v>
          </cell>
          <cell r="E1631" t="str">
            <v>subcontrato suministro e instalacion de cielo en drywall resistente a la humedad</v>
          </cell>
        </row>
        <row r="1632">
          <cell r="D1632" t="str">
            <v>3F818</v>
          </cell>
          <cell r="E1632" t="str">
            <v>subcontrato suministro e instalacion de cielo en superboard</v>
          </cell>
        </row>
        <row r="1633">
          <cell r="D1633" t="str">
            <v>3F819</v>
          </cell>
          <cell r="E1633" t="str">
            <v>subcontrato perforacion para cortinero</v>
          </cell>
        </row>
        <row r="1634">
          <cell r="D1634" t="str">
            <v>3K331</v>
          </cell>
          <cell r="E1634" t="str">
            <v xml:space="preserve">mo vaciado piso en grano pulido </v>
          </cell>
        </row>
        <row r="1635">
          <cell r="D1635" t="str">
            <v>3K732</v>
          </cell>
          <cell r="E1635" t="str">
            <v>mo vaciado zocalo 10cm en baldosa grano pulido</v>
          </cell>
        </row>
        <row r="1636">
          <cell r="D1636" t="str">
            <v>3K733</v>
          </cell>
          <cell r="E1636" t="str">
            <v>vaciado piso en grano pulido (mo y material)</v>
          </cell>
        </row>
        <row r="1637">
          <cell r="D1637" t="str">
            <v>3L111</v>
          </cell>
          <cell r="E1637" t="str">
            <v>PUERTA P-3 (0.70x2.30) - MARCO MADERA + ALA ENTAMBORADA + CHAPILLA</v>
          </cell>
        </row>
        <row r="1638">
          <cell r="D1638" t="str">
            <v>3L112</v>
          </cell>
          <cell r="E1638" t="str">
            <v>ALA PUERTA P-13 (0.70x2.10) - ALA ENTAMBORADA + CELOSIA INFERIOR CON PINTURA DE ACABADO</v>
          </cell>
        </row>
        <row r="1639">
          <cell r="D1639" t="str">
            <v>3L113</v>
          </cell>
          <cell r="E1639" t="str">
            <v>provision para enchapes y puertas hall ascensores</v>
          </cell>
        </row>
        <row r="1640">
          <cell r="D1640" t="str">
            <v>3L115</v>
          </cell>
          <cell r="E1640" t="str">
            <v>MESON DE COCINA EN QUARTZTONE BLANCO POLAR - COCINA TIPO 4 IZQ</v>
          </cell>
        </row>
        <row r="1641">
          <cell r="D1641" t="str">
            <v>3L116</v>
          </cell>
          <cell r="E1641" t="str">
            <v>MESON DE COCINA EN QUARTZTONE BLANCO POLAR - COCINA TIPO 4 DER</v>
          </cell>
        </row>
        <row r="1642">
          <cell r="D1642" t="str">
            <v>3L117</v>
          </cell>
          <cell r="E1642" t="str">
            <v>MESON DE COCINA EN QUARTZTONE BLANCO POLAR - COCINA TIPO 1 IZQ</v>
          </cell>
        </row>
        <row r="1643">
          <cell r="D1643" t="str">
            <v>3L118</v>
          </cell>
          <cell r="E1643" t="str">
            <v>MESON DE COCINA EN QUARTZTONE BLANCO POLAR - COCINA TIPO 1 DER</v>
          </cell>
        </row>
        <row r="1644">
          <cell r="D1644" t="str">
            <v>3L119</v>
          </cell>
          <cell r="E1644" t="str">
            <v>MESON DE COCINA EN QUARTZTONE BLANCO POLAR - COCINA TIPO 2 DER</v>
          </cell>
        </row>
        <row r="1645">
          <cell r="D1645" t="str">
            <v>3L11D</v>
          </cell>
          <cell r="E1645" t="str">
            <v>VENTANA V-1 (1.20x1.20) - ALUMINIO Y VIDRIO</v>
          </cell>
        </row>
        <row r="1646">
          <cell r="D1646" t="str">
            <v>3L11E</v>
          </cell>
          <cell r="E1646" t="str">
            <v>VENTANA V-2 (1.20x0.50) - ALUMINIO Y VIDRIO</v>
          </cell>
        </row>
        <row r="1647">
          <cell r="D1647" t="str">
            <v>3L120</v>
          </cell>
          <cell r="E1647" t="str">
            <v>MESON DE COCINA EN QUARTZTONE BLANCO POLAR - COCINA TIPO 2A IZQ</v>
          </cell>
        </row>
        <row r="1648">
          <cell r="D1648" t="str">
            <v>3L471</v>
          </cell>
          <cell r="E1648" t="str">
            <v>VENTANA V-3 (1.15x2.00) - ALUMINIO Y VIDRIO</v>
          </cell>
        </row>
        <row r="1649">
          <cell r="D1649" t="str">
            <v>3L472</v>
          </cell>
          <cell r="E1649" t="str">
            <v>VENTANA V-4 (1.25x2.00) - ALUMINIO Y VIDRIO</v>
          </cell>
        </row>
        <row r="1650">
          <cell r="D1650" t="str">
            <v>3L473</v>
          </cell>
          <cell r="E1650" t="str">
            <v>VENTANA V-5 (1.16x2.20) - ALUMINIO Y VIDRIO</v>
          </cell>
        </row>
        <row r="1651">
          <cell r="D1651" t="str">
            <v>3L474</v>
          </cell>
          <cell r="E1651" t="str">
            <v>VENTANA V-6 (1.20x1.67) - ALUMINIO Y VIDRIO</v>
          </cell>
        </row>
        <row r="1652">
          <cell r="D1652" t="str">
            <v>3L475</v>
          </cell>
          <cell r="E1652" t="str">
            <v>VENTANA V-7 (0.65x2.00) - ALUMINIO Y VIDRIO</v>
          </cell>
        </row>
        <row r="1653">
          <cell r="D1653" t="str">
            <v>3L476</v>
          </cell>
          <cell r="E1653" t="str">
            <v>VENTANA V-8 (4.75x1.90) - ALUMINIO Y VIDRIO</v>
          </cell>
        </row>
        <row r="1654">
          <cell r="D1654" t="str">
            <v>3L477</v>
          </cell>
          <cell r="E1654" t="str">
            <v>VENTANA V-9 (0.85x0.50) - ALUMINIO Y VIDRIO</v>
          </cell>
        </row>
        <row r="1655">
          <cell r="D1655" t="str">
            <v>3L478</v>
          </cell>
          <cell r="E1655" t="str">
            <v>VENTANA V-10 (1.40x1.65) - ALUMINIO Y VIDRIO</v>
          </cell>
        </row>
        <row r="1656">
          <cell r="D1656" t="str">
            <v>3L479</v>
          </cell>
          <cell r="E1656" t="str">
            <v>VENTANA V-11 (2.00x1.65) - ALUMINIO Y VIDRIO</v>
          </cell>
        </row>
        <row r="1657">
          <cell r="D1657" t="str">
            <v>3L47A</v>
          </cell>
          <cell r="E1657" t="str">
            <v>VENTANA V-12 (2.00x1.30) - ALUMINIO Y VIDRIO</v>
          </cell>
        </row>
        <row r="1658">
          <cell r="D1658" t="str">
            <v>3L47B</v>
          </cell>
          <cell r="E1658" t="str">
            <v>VENTANA V-13 (1.40x1.30) - ALUMINIO Y VIDRIO</v>
          </cell>
        </row>
        <row r="1659">
          <cell r="D1659" t="str">
            <v>3L47C</v>
          </cell>
          <cell r="E1659" t="str">
            <v>VENTANA V-14 (1.90x0.40) - ALUMINIO Y VIDRIO</v>
          </cell>
        </row>
        <row r="1660">
          <cell r="D1660" t="str">
            <v>3L47D</v>
          </cell>
          <cell r="E1660" t="str">
            <v>VENTANA V-15 (1.25x1.20) - ALUMINIO Y VIDRIO</v>
          </cell>
        </row>
        <row r="1661">
          <cell r="D1661" t="str">
            <v>3L47E</v>
          </cell>
          <cell r="E1661" t="str">
            <v>VENTANA V-16 (1.15x1.20) - ALUMINIO Y VIDRIO</v>
          </cell>
        </row>
        <row r="1662">
          <cell r="D1662" t="str">
            <v>3L47F</v>
          </cell>
          <cell r="E1662" t="str">
            <v>VENTANA V-17 (1.25x1.20) - ALUMINIO Y VIDRIO</v>
          </cell>
        </row>
        <row r="1663">
          <cell r="D1663" t="str">
            <v>3L47G</v>
          </cell>
          <cell r="E1663" t="str">
            <v>VENTANA V-18 (1.40x0.50) - ALUMINIO Y VIDRIO</v>
          </cell>
        </row>
        <row r="1664">
          <cell r="D1664" t="str">
            <v>3L47H</v>
          </cell>
          <cell r="E1664" t="str">
            <v>VENTANA V-19 (1.35x1.20) - ALUMINIO Y VIDRIO</v>
          </cell>
        </row>
        <row r="1665">
          <cell r="D1665" t="str">
            <v>3L47I</v>
          </cell>
          <cell r="E1665" t="str">
            <v>VENTANA V-20 (3.45x0.60) - ALUMINIO Y VIDRIO</v>
          </cell>
        </row>
        <row r="1666">
          <cell r="D1666" t="str">
            <v>3L47J</v>
          </cell>
          <cell r="E1666" t="str">
            <v>VENTANA V-21 (1.35x1.30) - ALUMINIO Y VIDRIO</v>
          </cell>
        </row>
        <row r="1667">
          <cell r="D1667" t="str">
            <v>3L47K</v>
          </cell>
          <cell r="E1667" t="str">
            <v>VENTANA V-22 (1.55x0.40) - ALUMINIO Y VIDRIO</v>
          </cell>
        </row>
        <row r="1668">
          <cell r="D1668" t="str">
            <v>3L47L</v>
          </cell>
          <cell r="E1668" t="str">
            <v>VENTANA V-23 (1.20x1.30) - ALUMINIO Y VIDRIO</v>
          </cell>
        </row>
        <row r="1669">
          <cell r="D1669" t="str">
            <v>3L47M</v>
          </cell>
          <cell r="E1669" t="str">
            <v>VENTANA V-24 (1.00x1.30) - ALUMINIO Y VIDRIO</v>
          </cell>
        </row>
        <row r="1670">
          <cell r="D1670" t="str">
            <v>3L47N</v>
          </cell>
          <cell r="E1670" t="str">
            <v>VENTANA V-25 (0.45x0.50) - ALUMINIO Y VIDRIO</v>
          </cell>
        </row>
        <row r="1671">
          <cell r="D1671" t="str">
            <v>3L47O</v>
          </cell>
          <cell r="E1671" t="str">
            <v>VENTANA V-26 (1.25x1.30) - ALUMINIO Y VIDRIO</v>
          </cell>
        </row>
        <row r="1672">
          <cell r="D1672" t="str">
            <v>3L47P</v>
          </cell>
          <cell r="E1672" t="str">
            <v>VENTANA V-27 (0.80x1.20) - ALUMINIO Y VIDRIO</v>
          </cell>
        </row>
        <row r="1673">
          <cell r="D1673" t="str">
            <v>3L47Q</v>
          </cell>
          <cell r="E1673" t="str">
            <v>VENTANA V-28 (2.90x2.00) - ALUMINIO Y VIDRIO</v>
          </cell>
        </row>
        <row r="1674">
          <cell r="D1674" t="str">
            <v>3L47R</v>
          </cell>
          <cell r="E1674" t="str">
            <v>VENTANA V-29 (3.60x2.00) - ALUMINIO Y VIDRIO</v>
          </cell>
        </row>
        <row r="1675">
          <cell r="D1675" t="str">
            <v>3L47S</v>
          </cell>
          <cell r="E1675" t="str">
            <v>VENTANA V-30 (1.05x2.00) - ALUMINIO Y VIDRIO</v>
          </cell>
        </row>
        <row r="1676">
          <cell r="D1676" t="str">
            <v>3L47T</v>
          </cell>
          <cell r="E1676" t="str">
            <v>VENTANA V-31 (0.55x0.50) - ALUMINIO Y VIDRIO</v>
          </cell>
        </row>
        <row r="1677">
          <cell r="D1677" t="str">
            <v>3L47U</v>
          </cell>
          <cell r="E1677" t="str">
            <v>VENTANA V-32 (2.05x1.65) - ALUMINIO Y VIDRIO</v>
          </cell>
        </row>
        <row r="1678">
          <cell r="D1678" t="str">
            <v>3L47V</v>
          </cell>
          <cell r="E1678" t="str">
            <v>VENTANA V-33 (1.30x0.50) - ALUMINIO Y VIDRIO</v>
          </cell>
        </row>
        <row r="1679">
          <cell r="D1679" t="str">
            <v>3L47W</v>
          </cell>
          <cell r="E1679" t="str">
            <v>VENTANA V-34 (1.25x1.65) - ALUMINIO Y VIDRIO</v>
          </cell>
        </row>
        <row r="1680">
          <cell r="D1680" t="str">
            <v>3L667</v>
          </cell>
          <cell r="E1680" t="str">
            <v>persiana cuarto basuras</v>
          </cell>
        </row>
        <row r="1681">
          <cell r="D1681" t="str">
            <v>3L669</v>
          </cell>
          <cell r="E1681" t="str">
            <v>PUERTA VIDRIERA PV-1 (1.25x2.30) - ALUMINIO Y VIDRIO</v>
          </cell>
        </row>
        <row r="1682">
          <cell r="D1682" t="str">
            <v>3L66A</v>
          </cell>
          <cell r="E1682" t="str">
            <v>PUERTA VIDRIERA PV-2 (2.20x2.30) - ALUMINIO Y VIDRIO</v>
          </cell>
        </row>
        <row r="1683">
          <cell r="D1683" t="str">
            <v>3L66C</v>
          </cell>
          <cell r="E1683" t="str">
            <v>PUERTA VIDRIERA PV-3 (2.00x2.30) - ALUMINIO Y VIDRIO</v>
          </cell>
        </row>
        <row r="1684">
          <cell r="D1684" t="str">
            <v>3L811</v>
          </cell>
          <cell r="E1684" t="str">
            <v>PUERTA VIDRIERA PV-4 (1.95x2.30) - ALUMINIO Y VIDRIO</v>
          </cell>
        </row>
        <row r="1685">
          <cell r="D1685" t="str">
            <v>3L812</v>
          </cell>
          <cell r="E1685" t="str">
            <v>PUERTA VIDRIERA PV-5 (1.15x2.30) - ALUMINIO Y VIDRIO</v>
          </cell>
        </row>
        <row r="1686">
          <cell r="D1686" t="str">
            <v>3L891</v>
          </cell>
          <cell r="E1686" t="str">
            <v>PUERTA VIDRIERA PV-6 (4.05x2.30) - ALUMINIO Y VIDRIO</v>
          </cell>
        </row>
        <row r="1687">
          <cell r="D1687" t="str">
            <v>3L892</v>
          </cell>
          <cell r="E1687" t="str">
            <v>PUERTA VIDRIERA PV-7 (2.74x2.30) - ALUMINIO Y VIDRIO</v>
          </cell>
        </row>
        <row r="1688">
          <cell r="D1688" t="str">
            <v>3L893</v>
          </cell>
          <cell r="E1688" t="str">
            <v>PUERTA VIDRIERA PV-8 (1.35x2.30) - ALUMINIO Y VIDRIO</v>
          </cell>
        </row>
        <row r="1689">
          <cell r="D1689" t="str">
            <v>3LA11</v>
          </cell>
          <cell r="E1689" t="str">
            <v>PUERTA VIDRIERA PV-9 (4.75x2.30) - ALUMINIO Y VIDRIO</v>
          </cell>
        </row>
        <row r="1690">
          <cell r="D1690" t="str">
            <v>3LA17</v>
          </cell>
          <cell r="E1690" t="str">
            <v>divisiones en acero inoxidable tipo socoda</v>
          </cell>
        </row>
        <row r="1691">
          <cell r="D1691" t="str">
            <v>3LA18</v>
          </cell>
          <cell r="E1691" t="str">
            <v>ventanas cuarto bombas con vidrio de seguridad</v>
          </cell>
        </row>
        <row r="1692">
          <cell r="D1692" t="str">
            <v>3LA19</v>
          </cell>
          <cell r="E1692" t="str">
            <v>mo instalacion ventaneria</v>
          </cell>
        </row>
        <row r="1693">
          <cell r="D1693" t="str">
            <v>3LA1B</v>
          </cell>
          <cell r="E1693" t="str">
            <v>CUBIERTA MIXTA 4 PUESTOS HACEB ASSENTO 60 ELECTRICO</v>
          </cell>
        </row>
        <row r="1694">
          <cell r="D1694" t="str">
            <v>3LA1C</v>
          </cell>
          <cell r="E1694" t="str">
            <v>CAMPANA HACEB CE 60 EN ACERO INOXIDABLE</v>
          </cell>
        </row>
        <row r="1695">
          <cell r="D1695" t="str">
            <v>3LA1D</v>
          </cell>
          <cell r="E1695" t="str">
            <v>HORNO ELECTRICO HACEB ASSENTO 60</v>
          </cell>
        </row>
        <row r="1696">
          <cell r="D1696" t="str">
            <v>3LA20</v>
          </cell>
          <cell r="E1696" t="str">
            <v>ventanas salon social y cancha squash</v>
          </cell>
        </row>
        <row r="1697">
          <cell r="D1697" t="str">
            <v>3M311</v>
          </cell>
          <cell r="E1697" t="str">
            <v>meson cocina en acero inoxidable</v>
          </cell>
        </row>
        <row r="1698">
          <cell r="D1698" t="str">
            <v>3M312</v>
          </cell>
          <cell r="E1698" t="str">
            <v>MESONES DE BAÑO EN MARMOL CAFE PINTO - L: 0.60 M. x A: 0.55 M.</v>
          </cell>
        </row>
        <row r="1699">
          <cell r="D1699" t="str">
            <v>3M313</v>
          </cell>
          <cell r="E1699" t="str">
            <v>MESONES DE BAÑO EN MARMOL CAFE PINTO - L: 0.60 M. x A: 0.60 M.</v>
          </cell>
        </row>
        <row r="1700">
          <cell r="D1700" t="str">
            <v>3M314</v>
          </cell>
          <cell r="E1700" t="str">
            <v>MESONES DE BAÑO EN MARMOL CAFE PINTO - L: 0.65 M. x A: 0.60 M.</v>
          </cell>
        </row>
        <row r="1701">
          <cell r="D1701" t="str">
            <v>3M315</v>
          </cell>
          <cell r="E1701" t="str">
            <v>MESONES DE BAÑO EN MARMOL CAFE PINTO - L: 0.85 M. x A: 0.60 M.</v>
          </cell>
        </row>
        <row r="1702">
          <cell r="D1702" t="str">
            <v>3M316</v>
          </cell>
          <cell r="E1702" t="str">
            <v>MESONES DE BAÑO EN MARMOL CAFE PINTO - L: 0.55 M. x A: 0.55 M.</v>
          </cell>
        </row>
        <row r="1703">
          <cell r="D1703" t="str">
            <v>3M317</v>
          </cell>
          <cell r="E1703" t="str">
            <v>MESONES DE BAÑO EN MARMOL CAFE PINTO - L: 0.55 M. x A: 0.60 M.</v>
          </cell>
        </row>
        <row r="1704">
          <cell r="D1704" t="str">
            <v>3M318</v>
          </cell>
          <cell r="E1704" t="str">
            <v>MESONES DE BAÑO EN MARMOL CAFE PINTO - L: 0.65 M. x A: 0.55 M.</v>
          </cell>
        </row>
        <row r="1705">
          <cell r="D1705" t="str">
            <v>3M31A</v>
          </cell>
          <cell r="E1705" t="str">
            <v>MUEBLE ALTO Y BAJO COCINA TIPO 4 IZQ - PINTURA POLIURETANO + MELAMINICO</v>
          </cell>
        </row>
        <row r="1706">
          <cell r="D1706" t="str">
            <v>3M31B</v>
          </cell>
          <cell r="E1706" t="str">
            <v>MUEBLE ALTO Y BAJO COCINA TIPO 4 DER - PINTURA POLIURETANO + MELAMINICO</v>
          </cell>
        </row>
        <row r="1707">
          <cell r="D1707" t="str">
            <v>3M31C</v>
          </cell>
          <cell r="E1707" t="str">
            <v>MUEBLE ALTO Y BAJO COCINA TIPO 1 IZQ - PINTURA POLIURETANO + MELAMINICO</v>
          </cell>
        </row>
        <row r="1708">
          <cell r="D1708" t="str">
            <v>3M31D</v>
          </cell>
          <cell r="E1708" t="str">
            <v>MUEBLE ALTO Y BAJO COCINA TIPO 1 DER - PINTURA POLIURETANO + MELAMINICO</v>
          </cell>
        </row>
        <row r="1709">
          <cell r="D1709" t="str">
            <v>3M31E</v>
          </cell>
          <cell r="E1709" t="str">
            <v>MUEBLE ALTO Y BAJO COCINA TIPO 2 DER - PINTURA POLIURETANO + MELAMINICO</v>
          </cell>
        </row>
        <row r="1710">
          <cell r="D1710" t="str">
            <v>3M31F</v>
          </cell>
          <cell r="E1710" t="str">
            <v>MUEBLE ALTO Y BAJO COCINA TIPO 2A IZQ - PINTURA POLIURETANO + MELAMINICO</v>
          </cell>
        </row>
        <row r="1711">
          <cell r="D1711" t="str">
            <v>3N451</v>
          </cell>
          <cell r="E1711" t="str">
            <v>cabinas para ducha en vidrio templado 6mm incoloro</v>
          </cell>
        </row>
        <row r="1712">
          <cell r="D1712" t="str">
            <v>3O211</v>
          </cell>
          <cell r="E1712" t="str">
            <v>subcontrato engramado</v>
          </cell>
        </row>
        <row r="1713">
          <cell r="D1713" t="str">
            <v>3O212</v>
          </cell>
          <cell r="E1713" t="str">
            <v>subcontrato mantenimiento via</v>
          </cell>
        </row>
        <row r="1714">
          <cell r="D1714" t="str">
            <v>3O213</v>
          </cell>
          <cell r="E1714" t="str">
            <v>subcontrato suministro y siembra de arboles - incluye tierra negra</v>
          </cell>
        </row>
        <row r="1715">
          <cell r="D1715" t="str">
            <v>3O214</v>
          </cell>
          <cell r="E1715" t="str">
            <v>subcontrato suministro y siembra de rastreras - incluye tierra negra</v>
          </cell>
        </row>
        <row r="1716">
          <cell r="D1716" t="str">
            <v>3O215</v>
          </cell>
          <cell r="E1716" t="str">
            <v>subcontrato trasplante de arboles h&gt;5m.</v>
          </cell>
        </row>
        <row r="1717">
          <cell r="D1717" t="str">
            <v>3O230</v>
          </cell>
          <cell r="E1717" t="str">
            <v>tierra negra</v>
          </cell>
        </row>
        <row r="1718">
          <cell r="D1718" t="str">
            <v>3O411</v>
          </cell>
          <cell r="E1718" t="str">
            <v>suministro y colocación a todo costo de cerramiento metalico</v>
          </cell>
        </row>
        <row r="1719">
          <cell r="D1719" t="str">
            <v>3O461</v>
          </cell>
          <cell r="E1719" t="str">
            <v>subcontrato purta abatible una hoja resistente al fuego 60 min cin medidas, marco y color estandar importada dierre ref.e-cover zrf60</v>
          </cell>
        </row>
        <row r="1720">
          <cell r="D1720" t="str">
            <v>3P111</v>
          </cell>
          <cell r="E1720" t="str">
            <v>Ascensor 9 pasajeros 600 kg</v>
          </cell>
        </row>
        <row r="1721">
          <cell r="D1721" t="str">
            <v>3P112</v>
          </cell>
          <cell r="E1721" t="str">
            <v>subcontrato shute basuras</v>
          </cell>
        </row>
        <row r="1722">
          <cell r="D1722" t="str">
            <v>3P113</v>
          </cell>
          <cell r="E1722" t="str">
            <v>equipos para piscina</v>
          </cell>
        </row>
        <row r="1723">
          <cell r="D1723" t="str">
            <v>3P114</v>
          </cell>
          <cell r="E1723" t="str">
            <v>Ascensor 9 pasajeros 600 kg - torre 6</v>
          </cell>
        </row>
        <row r="1724">
          <cell r="D1724" t="str">
            <v>3P115</v>
          </cell>
          <cell r="E1724" t="str">
            <v>Ascensor 9 pasajeros 600 kg - torre 7</v>
          </cell>
        </row>
        <row r="1725">
          <cell r="D1725" t="str">
            <v>3P116</v>
          </cell>
          <cell r="E1725" t="str">
            <v>subcontrato shute basuras - torre 6</v>
          </cell>
        </row>
        <row r="1726">
          <cell r="D1726" t="str">
            <v>3P117</v>
          </cell>
          <cell r="E1726" t="str">
            <v>subcontrato shute basuras - torre 7</v>
          </cell>
        </row>
        <row r="1727">
          <cell r="D1727" t="str">
            <v>3P118</v>
          </cell>
          <cell r="E1727" t="str">
            <v>PUERTA METALICA P-11A (1.00x2.10) MARCO METALICO + ALA PERSIANA CAL 18</v>
          </cell>
        </row>
        <row r="1728">
          <cell r="D1728" t="str">
            <v>3P119</v>
          </cell>
          <cell r="E1728" t="str">
            <v>PUERTA METALICA P-12 (0.90x2.10) MARCO METALICO + ALA PERSIANA CAL 18</v>
          </cell>
        </row>
        <row r="1729">
          <cell r="D1729" t="str">
            <v>3P120</v>
          </cell>
          <cell r="E1729" t="str">
            <v>MARCO METALICO PUERTA P-13 (0.70x2.10) LAMINA CAL 18.</v>
          </cell>
        </row>
        <row r="1730">
          <cell r="D1730" t="str">
            <v>3P123</v>
          </cell>
          <cell r="E1730" t="str">
            <v>CABINA DE DUCHA EN VIDRIO TEMPLADO 6 MM CORREDIZA - 1.26x1.90 M.</v>
          </cell>
        </row>
        <row r="1731">
          <cell r="D1731" t="str">
            <v>3P124</v>
          </cell>
          <cell r="E1731" t="str">
            <v>CABINA DE DUCHA EN VIDRIO TEMPLADO 6 MM CORREDIZA - 1.00x1.90 M.</v>
          </cell>
        </row>
        <row r="1732">
          <cell r="D1732" t="str">
            <v>3P125</v>
          </cell>
          <cell r="E1732" t="str">
            <v>CABINA DE DUCHA EN VIDRIO TEMPLADO 6 MM CORREDIZA - 0.86x1.90 M.</v>
          </cell>
        </row>
        <row r="1733">
          <cell r="D1733" t="str">
            <v>3P126</v>
          </cell>
          <cell r="E1733" t="str">
            <v>CABINA DE DUCHA EN VIDRIO TEMPLADO 6 MM CORREDIZA - 1.30x1.90 M.</v>
          </cell>
        </row>
        <row r="1734">
          <cell r="D1734" t="str">
            <v>3P127</v>
          </cell>
          <cell r="E1734" t="str">
            <v>CABINA DE DUCHA EN VIDRIO TEMPLADO 6 MM CORREDIZA - 1.27x1.90 M.</v>
          </cell>
        </row>
        <row r="1735">
          <cell r="D1735" t="str">
            <v>3P128</v>
          </cell>
          <cell r="E1735" t="str">
            <v>CABINA DE DUCHA EN VIDRIO TEMPLADO 6 MM CORREDIZA - 0.96x1.90 M.</v>
          </cell>
        </row>
        <row r="1736">
          <cell r="D1736" t="str">
            <v>3P131</v>
          </cell>
          <cell r="E1736" t="str">
            <v>pasamanos balcones - bolillo aluminio + vidrio templado</v>
          </cell>
        </row>
        <row r="1737">
          <cell r="D1737" t="str">
            <v>3P132</v>
          </cell>
          <cell r="E1737" t="str">
            <v>pasamanos vacio escaleras duplex - bolillo acero inoxidable + vidrio templado</v>
          </cell>
        </row>
        <row r="1738">
          <cell r="D1738" t="str">
            <v>3P134</v>
          </cell>
          <cell r="E1738" t="str">
            <v>pasamanos escaleras punto fijo tubulares metalicos</v>
          </cell>
        </row>
        <row r="1739">
          <cell r="D1739" t="str">
            <v>3P135</v>
          </cell>
          <cell r="E1739" t="str">
            <v>escalera de gato</v>
          </cell>
        </row>
        <row r="1740">
          <cell r="D1740" t="str">
            <v>3P136</v>
          </cell>
          <cell r="E1740" t="str">
            <v>provision casillero porteria</v>
          </cell>
        </row>
        <row r="1741">
          <cell r="D1741" t="str">
            <v>3P137</v>
          </cell>
          <cell r="E1741" t="str">
            <v>nomenclatura apartamentos</v>
          </cell>
        </row>
        <row r="1742">
          <cell r="D1742" t="str">
            <v>3P138</v>
          </cell>
          <cell r="E1742" t="str">
            <v>nomenclatura utiles y hobbies</v>
          </cell>
        </row>
        <row r="1743">
          <cell r="D1743" t="str">
            <v>3P139</v>
          </cell>
          <cell r="E1743" t="str">
            <v>nomenclatura numero edificio</v>
          </cell>
        </row>
        <row r="1744">
          <cell r="D1744" t="str">
            <v>3P140</v>
          </cell>
          <cell r="E1744" t="str">
            <v>provision para arborizacion y paisajismo</v>
          </cell>
        </row>
        <row r="1745">
          <cell r="D1745" t="str">
            <v>3P141</v>
          </cell>
          <cell r="E1745" t="str">
            <v>nomenclatura en hall oficinas y apartamentos</v>
          </cell>
        </row>
        <row r="1746">
          <cell r="D1746" t="str">
            <v>3P142</v>
          </cell>
          <cell r="E1746" t="str">
            <v>nomenclatura en escalas de servicio y de emergencia</v>
          </cell>
        </row>
        <row r="1747">
          <cell r="D1747" t="str">
            <v>3P148</v>
          </cell>
          <cell r="E1747" t="str">
            <v>pasamanos escaleras punto fijo doble tubulares metalicos</v>
          </cell>
        </row>
        <row r="1748">
          <cell r="D1748" t="str">
            <v>3P149</v>
          </cell>
          <cell r="E1748" t="str">
            <v>pasamanos circulaciones parales metalicos + malla</v>
          </cell>
        </row>
        <row r="1749">
          <cell r="D1749" t="str">
            <v>3P150</v>
          </cell>
          <cell r="E1749" t="str">
            <v>provision para piso en piedra senderos</v>
          </cell>
        </row>
        <row r="1750">
          <cell r="D1750" t="str">
            <v>3P151</v>
          </cell>
          <cell r="E1750" t="str">
            <v>provision para cancha de squash</v>
          </cell>
        </row>
        <row r="1751">
          <cell r="D1751" t="str">
            <v>3Q11A</v>
          </cell>
          <cell r="E1751" t="str">
            <v>MUEBLE INFERIOR DE BAÑO - L: 0.60 M. x A: 0.55 M.</v>
          </cell>
        </row>
        <row r="1752">
          <cell r="D1752" t="str">
            <v>3Q11B</v>
          </cell>
          <cell r="E1752" t="str">
            <v>MUEBLE INFERIOR DE BAÑO - L: 0.60 M. x A: 0.60 M.</v>
          </cell>
        </row>
        <row r="1753">
          <cell r="D1753" t="str">
            <v>3Q11C</v>
          </cell>
          <cell r="E1753" t="str">
            <v>MUEBLE INFERIOR DE BAÑO - L: 0.65 M. x A: 0.60 M.</v>
          </cell>
        </row>
        <row r="1754">
          <cell r="D1754" t="str">
            <v>3Q11D</v>
          </cell>
          <cell r="E1754" t="str">
            <v>MUEBLE INFERIOR DE BAÑO - L: 0.85 M. x A: 0.60 M.</v>
          </cell>
        </row>
        <row r="1755">
          <cell r="D1755" t="str">
            <v>3Q11E</v>
          </cell>
          <cell r="E1755" t="str">
            <v>MUEBLE INFERIOR DE BAÑO - L: 0.55 M. x A: 0.55 M.</v>
          </cell>
        </row>
        <row r="1756">
          <cell r="D1756" t="str">
            <v>3Q11F</v>
          </cell>
          <cell r="E1756" t="str">
            <v>MUEBLE INFERIOR DE BAÑO - L: 0.55 M. x A: 0.60 M.</v>
          </cell>
        </row>
        <row r="1757">
          <cell r="D1757" t="str">
            <v>3Q11G</v>
          </cell>
          <cell r="E1757" t="str">
            <v>MUEBLE INFERIOR DE BAÑO - L: 0.65 M. x A: 0.55 M.</v>
          </cell>
        </row>
        <row r="1758">
          <cell r="D1758" t="str">
            <v>3Q11J</v>
          </cell>
          <cell r="E1758" t="str">
            <v>VESTIER TIPO 1A</v>
          </cell>
        </row>
        <row r="1759">
          <cell r="D1759" t="str">
            <v>3Q11K</v>
          </cell>
          <cell r="E1759" t="str">
            <v>VESTIER TIPO 2</v>
          </cell>
        </row>
        <row r="1760">
          <cell r="D1760" t="str">
            <v>3Q11L</v>
          </cell>
          <cell r="E1760" t="str">
            <v>VESTIER TIPO 3</v>
          </cell>
        </row>
        <row r="1761">
          <cell r="D1761" t="str">
            <v>3Q11M</v>
          </cell>
          <cell r="E1761" t="str">
            <v>VESTIER TIPO 3A</v>
          </cell>
        </row>
        <row r="1762">
          <cell r="D1762" t="str">
            <v>3Q11N</v>
          </cell>
          <cell r="E1762" t="str">
            <v>VESTIER TIPO 4A</v>
          </cell>
        </row>
        <row r="1763">
          <cell r="D1763" t="str">
            <v>3Q11O</v>
          </cell>
          <cell r="E1763" t="str">
            <v>VESTIER TIPO 11</v>
          </cell>
        </row>
        <row r="1764">
          <cell r="D1764" t="str">
            <v>3Q11P</v>
          </cell>
          <cell r="E1764" t="str">
            <v>CLOSET TIPO 1</v>
          </cell>
        </row>
        <row r="1765">
          <cell r="D1765" t="str">
            <v>3Q11Q</v>
          </cell>
          <cell r="E1765" t="str">
            <v>CLOSET TIPO 2</v>
          </cell>
        </row>
        <row r="1766">
          <cell r="D1766" t="str">
            <v>3Q11R</v>
          </cell>
          <cell r="E1766" t="str">
            <v>CLOSET TIPO 4</v>
          </cell>
        </row>
        <row r="1767">
          <cell r="D1767" t="str">
            <v>3Q11S</v>
          </cell>
          <cell r="E1767" t="str">
            <v>CLOSET ACCESO APARTAMENTO C-L</v>
          </cell>
        </row>
        <row r="1768">
          <cell r="D1768" t="str">
            <v>3Q11U</v>
          </cell>
          <cell r="E1768" t="str">
            <v>CLOSET ACCESO APARTAMENTO C-L''</v>
          </cell>
        </row>
        <row r="1769">
          <cell r="D1769" t="str">
            <v>3Q11V</v>
          </cell>
          <cell r="E1769" t="str">
            <v>CLOSET ROPAS C-13A</v>
          </cell>
        </row>
        <row r="1770">
          <cell r="D1770" t="str">
            <v>3S115</v>
          </cell>
          <cell r="E1770" t="str">
            <v>lavado con agua a presion</v>
          </cell>
        </row>
        <row r="1771">
          <cell r="D1771" t="str">
            <v>3S311</v>
          </cell>
          <cell r="E1771" t="str">
            <v>servicio provisional de energia</v>
          </cell>
        </row>
        <row r="1772">
          <cell r="D1772" t="str">
            <v>3S312</v>
          </cell>
          <cell r="E1772" t="str">
            <v>servicio provisional de agua y alcantarillado</v>
          </cell>
        </row>
        <row r="1773">
          <cell r="D1773" t="str">
            <v>3S313</v>
          </cell>
          <cell r="E1773" t="str">
            <v>servicio provisional de telefono</v>
          </cell>
        </row>
        <row r="1774">
          <cell r="D1774" t="str">
            <v>3S314</v>
          </cell>
          <cell r="E1774" t="str">
            <v>dotacion seguridad industrial</v>
          </cell>
        </row>
        <row r="1775">
          <cell r="D1775" t="str">
            <v>3Z111</v>
          </cell>
          <cell r="E1775" t="str">
            <v>provision para redes hidrosanitarias</v>
          </cell>
        </row>
        <row r="1776">
          <cell r="D1776" t="str">
            <v>3Z112</v>
          </cell>
          <cell r="E1776" t="str">
            <v>provision para redes electricas torre 5</v>
          </cell>
        </row>
        <row r="1777">
          <cell r="D1777" t="str">
            <v>3Z113</v>
          </cell>
          <cell r="E1777" t="str">
            <v>provision tramo escalas en royal beta</v>
          </cell>
        </row>
        <row r="1778">
          <cell r="D1778" t="str">
            <v>3Z114</v>
          </cell>
          <cell r="E1778" t="str">
            <v>provision para redes electricas plataforma t5</v>
          </cell>
        </row>
        <row r="1779">
          <cell r="D1779" t="str">
            <v>3Z115</v>
          </cell>
          <cell r="E1779" t="str">
            <v>provision para redes electricas torre 6</v>
          </cell>
        </row>
        <row r="1780">
          <cell r="D1780" t="str">
            <v>3Z116</v>
          </cell>
          <cell r="E1780" t="str">
            <v>provision para redes electricas plataforma t6</v>
          </cell>
        </row>
        <row r="1781">
          <cell r="D1781" t="str">
            <v>3Z117</v>
          </cell>
          <cell r="E1781" t="str">
            <v>provision para redes electricas torre 7</v>
          </cell>
        </row>
        <row r="1782">
          <cell r="D1782" t="str">
            <v>3Z118</v>
          </cell>
          <cell r="E1782" t="str">
            <v>provision para redes electricas plataforma t7</v>
          </cell>
        </row>
        <row r="1783">
          <cell r="D1783" t="str">
            <v>3Z120</v>
          </cell>
          <cell r="E1783" t="str">
            <v>provision para redes hidrosanitarias torre 6</v>
          </cell>
        </row>
        <row r="1784">
          <cell r="D1784" t="str">
            <v>3Z121</v>
          </cell>
          <cell r="E1784" t="str">
            <v>provision para redes hidrosanitarias plataforma t6</v>
          </cell>
        </row>
        <row r="1785">
          <cell r="D1785" t="str">
            <v>3Z122</v>
          </cell>
          <cell r="E1785" t="str">
            <v>provision para redes hidrosanitarias torre 7</v>
          </cell>
        </row>
        <row r="1786">
          <cell r="D1786" t="str">
            <v>3Z123</v>
          </cell>
          <cell r="E1786" t="str">
            <v>provision para redes hidrosanitarias plataforma t7</v>
          </cell>
        </row>
        <row r="1787">
          <cell r="D1787" t="str">
            <v>3Z162</v>
          </cell>
          <cell r="E1787" t="str">
            <v>lechada para baldosa color acorde al piso</v>
          </cell>
        </row>
        <row r="1788">
          <cell r="D1788" t="str">
            <v>41221</v>
          </cell>
          <cell r="E1788" t="str">
            <v>abrazadera giratoria 48mm</v>
          </cell>
        </row>
        <row r="1789">
          <cell r="D1789" t="str">
            <v>41222</v>
          </cell>
          <cell r="E1789" t="str">
            <v>tornillo nivelador escualizable 600mm</v>
          </cell>
        </row>
        <row r="1790">
          <cell r="D1790" t="str">
            <v>41223</v>
          </cell>
          <cell r="E1790" t="str">
            <v>vertical 1500mm con pin</v>
          </cell>
        </row>
        <row r="1791">
          <cell r="D1791" t="str">
            <v>41224</v>
          </cell>
          <cell r="E1791" t="str">
            <v>horizontal 1400mm</v>
          </cell>
        </row>
        <row r="1792">
          <cell r="D1792" t="str">
            <v>41225</v>
          </cell>
          <cell r="E1792" t="str">
            <v>diagonal 3000x2000mm</v>
          </cell>
        </row>
        <row r="1793">
          <cell r="D1793" t="str">
            <v>41226</v>
          </cell>
          <cell r="E1793" t="str">
            <v>plataforma 1400mm</v>
          </cell>
        </row>
        <row r="1794">
          <cell r="D1794" t="str">
            <v>41227</v>
          </cell>
          <cell r="E1794" t="str">
            <v>escalera</v>
          </cell>
        </row>
        <row r="1795">
          <cell r="D1795" t="str">
            <v>41228</v>
          </cell>
          <cell r="E1795" t="str">
            <v>tornillo nivelador con ruedas</v>
          </cell>
        </row>
        <row r="1796">
          <cell r="D1796" t="str">
            <v>41229</v>
          </cell>
          <cell r="E1796" t="str">
            <v>rodapies 1400mm</v>
          </cell>
        </row>
        <row r="1797">
          <cell r="D1797" t="str">
            <v>4122A</v>
          </cell>
          <cell r="E1797" t="str">
            <v>plataforma escotilla 1400mm</v>
          </cell>
        </row>
        <row r="1798">
          <cell r="D1798" t="str">
            <v>4122B</v>
          </cell>
          <cell r="E1798" t="str">
            <v>base</v>
          </cell>
        </row>
        <row r="1799">
          <cell r="D1799" t="str">
            <v>4122C</v>
          </cell>
          <cell r="E1799" t="str">
            <v>conector mellizo</v>
          </cell>
        </row>
        <row r="1800">
          <cell r="D1800" t="str">
            <v>4122D</v>
          </cell>
          <cell r="E1800" t="str">
            <v>horquilla</v>
          </cell>
        </row>
        <row r="1801">
          <cell r="D1801" t="str">
            <v>4122E</v>
          </cell>
          <cell r="E1801" t="str">
            <v>pasador seguridad</v>
          </cell>
        </row>
        <row r="1802">
          <cell r="D1802" t="str">
            <v>4122F</v>
          </cell>
          <cell r="E1802" t="str">
            <v>pin acople graduable</v>
          </cell>
        </row>
        <row r="1803">
          <cell r="D1803" t="str">
            <v>412A2</v>
          </cell>
          <cell r="E1803" t="str">
            <v>caseton en icopor</v>
          </cell>
        </row>
        <row r="1804">
          <cell r="D1804" t="str">
            <v>412A3</v>
          </cell>
          <cell r="E1804" t="str">
            <v>caseton en icopor</v>
          </cell>
        </row>
        <row r="1805">
          <cell r="D1805" t="str">
            <v>412A4</v>
          </cell>
          <cell r="E1805" t="str">
            <v>caseton en madera recuperable</v>
          </cell>
        </row>
        <row r="1806">
          <cell r="D1806" t="str">
            <v>41321</v>
          </cell>
          <cell r="E1806" t="str">
            <v>vibrocompactador (canguro)</v>
          </cell>
        </row>
        <row r="1807">
          <cell r="D1807" t="str">
            <v>41322</v>
          </cell>
          <cell r="E1807" t="str">
            <v>vibrocompactador (rana)</v>
          </cell>
        </row>
        <row r="1808">
          <cell r="D1808" t="str">
            <v>41341</v>
          </cell>
          <cell r="E1808" t="str">
            <v>vibrocompactador electrico 110 v</v>
          </cell>
        </row>
        <row r="1809">
          <cell r="D1809" t="str">
            <v>41411</v>
          </cell>
          <cell r="E1809" t="str">
            <v>bomba sumergible de 2" monosfasica a 220 v ac</v>
          </cell>
        </row>
        <row r="1810">
          <cell r="D1810" t="str">
            <v>41412</v>
          </cell>
          <cell r="E1810" t="str">
            <v>bomba sumergible de 3" monosfasica a 220 v ac</v>
          </cell>
        </row>
        <row r="1811">
          <cell r="D1811" t="str">
            <v>41421</v>
          </cell>
          <cell r="E1811" t="str">
            <v>bomba hidrostatica</v>
          </cell>
        </row>
        <row r="1812">
          <cell r="D1812" t="str">
            <v>41431</v>
          </cell>
          <cell r="E1812" t="str">
            <v>hidrolavadora</v>
          </cell>
        </row>
        <row r="1813">
          <cell r="D1813" t="str">
            <v>41611</v>
          </cell>
          <cell r="E1813" t="str">
            <v>cortadora de adobe</v>
          </cell>
        </row>
        <row r="1814">
          <cell r="D1814" t="str">
            <v>416P1</v>
          </cell>
          <cell r="E1814" t="str">
            <v xml:space="preserve">cortadora de piso </v>
          </cell>
        </row>
        <row r="1815">
          <cell r="D1815" t="str">
            <v>421A1</v>
          </cell>
          <cell r="E1815" t="str">
            <v>angulo exterior 1200 mm</v>
          </cell>
        </row>
        <row r="1816">
          <cell r="D1816" t="str">
            <v>421A2</v>
          </cell>
          <cell r="E1816" t="str">
            <v>angulo exterior 600 mm</v>
          </cell>
        </row>
        <row r="1817">
          <cell r="D1817" t="str">
            <v>421A3</v>
          </cell>
          <cell r="E1817" t="str">
            <v>anillo de arriostramiento p-428</v>
          </cell>
        </row>
        <row r="1818">
          <cell r="D1818" t="str">
            <v>421A4</v>
          </cell>
          <cell r="E1818" t="str">
            <v>anillo de trepamiento p-428</v>
          </cell>
        </row>
        <row r="1819">
          <cell r="D1819" t="str">
            <v>421A5</v>
          </cell>
          <cell r="E1819" t="str">
            <v>balde columnero para torre grua</v>
          </cell>
        </row>
        <row r="1820">
          <cell r="D1820" t="str">
            <v>421A6</v>
          </cell>
          <cell r="E1820" t="str">
            <v>balde pluma grua 250 kg</v>
          </cell>
        </row>
        <row r="1821">
          <cell r="D1821" t="str">
            <v>421A7</v>
          </cell>
          <cell r="E1821" t="str">
            <v>balde tierra torre grua</v>
          </cell>
        </row>
        <row r="1822">
          <cell r="D1822" t="str">
            <v>421A8</v>
          </cell>
          <cell r="E1822" t="str">
            <v>gato hidraulico p-428</v>
          </cell>
        </row>
        <row r="1823">
          <cell r="D1823" t="str">
            <v>421A9</v>
          </cell>
          <cell r="E1823" t="str">
            <v>cadena para hierro</v>
          </cell>
        </row>
        <row r="1824">
          <cell r="D1824" t="str">
            <v>421AA</v>
          </cell>
          <cell r="E1824" t="str">
            <v>canasta torre gura</v>
          </cell>
        </row>
        <row r="1825">
          <cell r="D1825" t="str">
            <v>421AB</v>
          </cell>
          <cell r="E1825" t="str">
            <v>estibador ladrillo</v>
          </cell>
        </row>
        <row r="1826">
          <cell r="D1826" t="str">
            <v>421AC</v>
          </cell>
          <cell r="E1826" t="str">
            <v>gavilan para hierro</v>
          </cell>
        </row>
        <row r="1827">
          <cell r="D1827" t="str">
            <v>421AD</v>
          </cell>
          <cell r="E1827" t="str">
            <v>pluma grua movil 300 kg-40m de cable</v>
          </cell>
        </row>
        <row r="1828">
          <cell r="D1828" t="str">
            <v>421AE</v>
          </cell>
          <cell r="E1828" t="str">
            <v>pluma grua movil 300 kg-60 m de cable</v>
          </cell>
        </row>
        <row r="1829">
          <cell r="D1829" t="str">
            <v>421AF</v>
          </cell>
          <cell r="E1829" t="str">
            <v>pluma grua movil 300kg-90 m de cable</v>
          </cell>
        </row>
        <row r="1830">
          <cell r="D1830" t="str">
            <v>421AG</v>
          </cell>
          <cell r="E1830" t="str">
            <v>plataforma para pluma grua</v>
          </cell>
        </row>
        <row r="1831">
          <cell r="D1831" t="str">
            <v>421AH</v>
          </cell>
          <cell r="E1831" t="str">
            <v>balde para pluma grua</v>
          </cell>
        </row>
        <row r="1832">
          <cell r="D1832" t="str">
            <v>421AI</v>
          </cell>
          <cell r="E1832" t="str">
            <v>pluma grua 250 kg</v>
          </cell>
        </row>
        <row r="1833">
          <cell r="D1833" t="str">
            <v>421AJ</v>
          </cell>
          <cell r="E1833" t="str">
            <v>pluma grua 500 kg</v>
          </cell>
        </row>
        <row r="1834">
          <cell r="D1834" t="str">
            <v>421AK</v>
          </cell>
          <cell r="E1834" t="str">
            <v>canastilla pluma grua 250 kg</v>
          </cell>
        </row>
        <row r="1835">
          <cell r="D1835" t="str">
            <v>42511</v>
          </cell>
          <cell r="E1835" t="str">
            <v>coche de una llanta</v>
          </cell>
        </row>
        <row r="1836">
          <cell r="D1836" t="str">
            <v>43921</v>
          </cell>
          <cell r="E1836" t="str">
            <v>cilindro muestra de concreto</v>
          </cell>
        </row>
        <row r="1837">
          <cell r="D1837" t="str">
            <v>43MA1</v>
          </cell>
          <cell r="E1837" t="str">
            <v xml:space="preserve">alineador 1000 mm </v>
          </cell>
        </row>
        <row r="1838">
          <cell r="D1838" t="str">
            <v>43MA2</v>
          </cell>
          <cell r="E1838" t="str">
            <v>alineador 1200 mm</v>
          </cell>
        </row>
        <row r="1839">
          <cell r="D1839" t="str">
            <v>43MA3</v>
          </cell>
          <cell r="E1839" t="str">
            <v>alineador 1320 mm</v>
          </cell>
        </row>
        <row r="1840">
          <cell r="D1840" t="str">
            <v>43MA4</v>
          </cell>
          <cell r="E1840" t="str">
            <v>alineador 1500 mm</v>
          </cell>
        </row>
        <row r="1841">
          <cell r="D1841" t="str">
            <v>43MA5</v>
          </cell>
          <cell r="E1841" t="str">
            <v>alineador 1600 mm</v>
          </cell>
        </row>
        <row r="1842">
          <cell r="D1842" t="str">
            <v>43MA6</v>
          </cell>
          <cell r="E1842" t="str">
            <v>alineador 1670 mm</v>
          </cell>
        </row>
        <row r="1843">
          <cell r="D1843" t="str">
            <v>43MA7</v>
          </cell>
          <cell r="E1843" t="str">
            <v>alineador 1800 mm</v>
          </cell>
        </row>
        <row r="1844">
          <cell r="D1844" t="str">
            <v>43MA8</v>
          </cell>
          <cell r="E1844" t="str">
            <v>alineador 2000 mm</v>
          </cell>
        </row>
        <row r="1845">
          <cell r="D1845" t="str">
            <v>43MA9</v>
          </cell>
          <cell r="E1845" t="str">
            <v>alineador 2200 mm</v>
          </cell>
        </row>
        <row r="1846">
          <cell r="D1846" t="str">
            <v>43MAA</v>
          </cell>
          <cell r="E1846" t="str">
            <v xml:space="preserve">alineador 2210 mm </v>
          </cell>
        </row>
        <row r="1847">
          <cell r="D1847" t="str">
            <v>43MAB</v>
          </cell>
          <cell r="E1847" t="str">
            <v>alineador 2230 mm</v>
          </cell>
        </row>
        <row r="1848">
          <cell r="D1848" t="str">
            <v>43MAC</v>
          </cell>
          <cell r="E1848" t="str">
            <v>alineador 2400 mm</v>
          </cell>
        </row>
        <row r="1849">
          <cell r="D1849" t="str">
            <v>43MAD</v>
          </cell>
          <cell r="E1849" t="str">
            <v>alineador 2430 mm</v>
          </cell>
        </row>
        <row r="1850">
          <cell r="D1850" t="str">
            <v>43MAE</v>
          </cell>
          <cell r="E1850" t="str">
            <v>alineador 2450 mm</v>
          </cell>
        </row>
        <row r="1851">
          <cell r="D1851" t="str">
            <v>43MAF</v>
          </cell>
          <cell r="E1851" t="str">
            <v>alineador 2500 mm</v>
          </cell>
        </row>
        <row r="1852">
          <cell r="D1852" t="str">
            <v>43MAG</v>
          </cell>
          <cell r="E1852" t="str">
            <v>alineador 3000 mm</v>
          </cell>
        </row>
        <row r="1853">
          <cell r="D1853" t="str">
            <v>43MAH</v>
          </cell>
          <cell r="E1853" t="str">
            <v>alineador 3200 mm</v>
          </cell>
        </row>
        <row r="1854">
          <cell r="D1854" t="str">
            <v>43MAI</v>
          </cell>
          <cell r="E1854" t="str">
            <v>alineador 3400 mm</v>
          </cell>
        </row>
        <row r="1855">
          <cell r="D1855" t="str">
            <v>43MAJ</v>
          </cell>
          <cell r="E1855" t="str">
            <v>alineador 3600 mm</v>
          </cell>
        </row>
        <row r="1856">
          <cell r="D1856" t="str">
            <v>43MAK</v>
          </cell>
          <cell r="E1856" t="str">
            <v>alineador 3700 mm</v>
          </cell>
        </row>
        <row r="1857">
          <cell r="D1857" t="str">
            <v>43MAL</v>
          </cell>
          <cell r="E1857" t="str">
            <v>alineador 4000 mm</v>
          </cell>
        </row>
        <row r="1858">
          <cell r="D1858" t="str">
            <v>43MAM</v>
          </cell>
          <cell r="E1858" t="str">
            <v>alineador 5000 mm</v>
          </cell>
        </row>
        <row r="1859">
          <cell r="D1859" t="str">
            <v>43MAN</v>
          </cell>
          <cell r="E1859" t="str">
            <v>alineador 5200 mm</v>
          </cell>
        </row>
        <row r="1860">
          <cell r="D1860" t="str">
            <v>43MAO</v>
          </cell>
          <cell r="E1860" t="str">
            <v xml:space="preserve">alineador 6000 mm </v>
          </cell>
        </row>
        <row r="1861">
          <cell r="D1861" t="str">
            <v>43MAP</v>
          </cell>
          <cell r="E1861" t="str">
            <v>alineador 770 mm</v>
          </cell>
        </row>
        <row r="1862">
          <cell r="D1862" t="str">
            <v>43MAR</v>
          </cell>
          <cell r="E1862" t="str">
            <v>alineador 800 mm</v>
          </cell>
        </row>
        <row r="1863">
          <cell r="D1863" t="str">
            <v>43MAS</v>
          </cell>
          <cell r="E1863" t="str">
            <v>alineador 840 mm</v>
          </cell>
        </row>
        <row r="1864">
          <cell r="D1864" t="str">
            <v>43MAT</v>
          </cell>
          <cell r="E1864" t="str">
            <v>alineador 850 mm</v>
          </cell>
        </row>
        <row r="1865">
          <cell r="D1865" t="str">
            <v>43MAU</v>
          </cell>
          <cell r="E1865" t="str">
            <v>alineador 870 mm</v>
          </cell>
        </row>
        <row r="1866">
          <cell r="D1866" t="str">
            <v>43MC1</v>
          </cell>
          <cell r="E1866" t="str">
            <v>corbata 700 mm</v>
          </cell>
        </row>
        <row r="1867">
          <cell r="D1867" t="str">
            <v>43MC2</v>
          </cell>
          <cell r="E1867" t="str">
            <v>corbata 800 mm</v>
          </cell>
        </row>
        <row r="1868">
          <cell r="D1868" t="str">
            <v>43MC3</v>
          </cell>
          <cell r="E1868" t="str">
            <v>corbata destijerada 200 mm</v>
          </cell>
        </row>
        <row r="1869">
          <cell r="D1869" t="str">
            <v>43MC4</v>
          </cell>
          <cell r="E1869" t="str">
            <v>corbata 100 mm</v>
          </cell>
        </row>
        <row r="1870">
          <cell r="D1870" t="str">
            <v>43MC5</v>
          </cell>
          <cell r="E1870" t="str">
            <v>corbata 120 mm</v>
          </cell>
        </row>
        <row r="1871">
          <cell r="D1871" t="str">
            <v>43MC6</v>
          </cell>
          <cell r="E1871" t="str">
            <v>corbata 150 mm</v>
          </cell>
        </row>
        <row r="1872">
          <cell r="D1872" t="str">
            <v>43MC7</v>
          </cell>
          <cell r="E1872" t="str">
            <v>corbata 150 mm (especial)</v>
          </cell>
        </row>
        <row r="1873">
          <cell r="D1873" t="str">
            <v>43MC8</v>
          </cell>
          <cell r="E1873" t="str">
            <v>corbata 170 mm</v>
          </cell>
        </row>
        <row r="1874">
          <cell r="D1874" t="str">
            <v>43MC9</v>
          </cell>
          <cell r="E1874" t="str">
            <v xml:space="preserve">corbata 200 mm </v>
          </cell>
        </row>
        <row r="1875">
          <cell r="D1875" t="str">
            <v>43MCA</v>
          </cell>
          <cell r="E1875" t="str">
            <v>corbata 200 mm (especial)</v>
          </cell>
        </row>
        <row r="1876">
          <cell r="D1876" t="str">
            <v>43MCB</v>
          </cell>
          <cell r="E1876" t="str">
            <v>corbata 250 mm</v>
          </cell>
        </row>
        <row r="1877">
          <cell r="D1877" t="str">
            <v>43MCC</v>
          </cell>
          <cell r="E1877" t="str">
            <v>corbata 300 mm</v>
          </cell>
        </row>
        <row r="1878">
          <cell r="D1878" t="str">
            <v>43MCD</v>
          </cell>
          <cell r="E1878" t="str">
            <v>corbata 300 mm (especial)</v>
          </cell>
        </row>
        <row r="1879">
          <cell r="D1879" t="str">
            <v>43MCE</v>
          </cell>
          <cell r="E1879" t="str">
            <v>corbata 350 mm</v>
          </cell>
        </row>
        <row r="1880">
          <cell r="D1880" t="str">
            <v>43MCF</v>
          </cell>
          <cell r="E1880" t="str">
            <v>corbata 400 mm</v>
          </cell>
        </row>
        <row r="1881">
          <cell r="D1881" t="str">
            <v>43MCG</v>
          </cell>
          <cell r="E1881" t="str">
            <v>corbata 500 mm</v>
          </cell>
        </row>
        <row r="1882">
          <cell r="D1882" t="str">
            <v>43MCH</v>
          </cell>
          <cell r="E1882" t="str">
            <v>corbata 600 mm</v>
          </cell>
        </row>
        <row r="1883">
          <cell r="D1883" t="str">
            <v>43MCI</v>
          </cell>
          <cell r="E1883" t="str">
            <v>corbata 600 mm (especial)</v>
          </cell>
        </row>
        <row r="1884">
          <cell r="D1884" t="str">
            <v>43MCJ</v>
          </cell>
          <cell r="E1884" t="str">
            <v>corbata 670 mm</v>
          </cell>
        </row>
        <row r="1885">
          <cell r="D1885" t="str">
            <v>43MCX</v>
          </cell>
          <cell r="E1885" t="str">
            <v>extractor de corbatas</v>
          </cell>
        </row>
        <row r="1886">
          <cell r="D1886" t="str">
            <v>44111</v>
          </cell>
          <cell r="E1886" t="str">
            <v>marco andamio modular self-lock 1.00 x 1.50</v>
          </cell>
        </row>
        <row r="1887">
          <cell r="D1887" t="str">
            <v>44112</v>
          </cell>
          <cell r="E1887" t="str">
            <v>marco andamio de tijera 1.50 x 1.50</v>
          </cell>
        </row>
        <row r="1888">
          <cell r="D1888" t="str">
            <v>44113</v>
          </cell>
          <cell r="E1888" t="str">
            <v>tijera para andamio</v>
          </cell>
        </row>
        <row r="1889">
          <cell r="D1889" t="str">
            <v>44114</v>
          </cell>
          <cell r="E1889" t="str">
            <v>andamio con tijera tramo completo 1.0 x 1.50</v>
          </cell>
        </row>
        <row r="1890">
          <cell r="D1890" t="str">
            <v>44115</v>
          </cell>
          <cell r="E1890" t="str">
            <v xml:space="preserve">andamio con tijera tramo completo 1.50 x 1.50 </v>
          </cell>
        </row>
        <row r="1891">
          <cell r="D1891" t="str">
            <v>44116</v>
          </cell>
          <cell r="E1891" t="str">
            <v>ruedas giratorias para andamio (individual)</v>
          </cell>
        </row>
        <row r="1892">
          <cell r="D1892" t="str">
            <v>44117</v>
          </cell>
          <cell r="E1892" t="str">
            <v>escalera interna para andamio (tramo)</v>
          </cell>
        </row>
        <row r="1893">
          <cell r="D1893" t="str">
            <v>44118</v>
          </cell>
          <cell r="E1893" t="str">
            <v>pasamanos de seguridad escalera andamio</v>
          </cell>
        </row>
        <row r="1894">
          <cell r="D1894" t="str">
            <v>44119</v>
          </cell>
          <cell r="E1894" t="str">
            <v>poleas de canal</v>
          </cell>
        </row>
        <row r="1895">
          <cell r="D1895" t="str">
            <v>4411A</v>
          </cell>
          <cell r="E1895" t="str">
            <v>marco andamio 0.60 x 2.00 m</v>
          </cell>
        </row>
        <row r="1896">
          <cell r="D1896" t="str">
            <v>4411B</v>
          </cell>
          <cell r="E1896" t="str">
            <v>marco andamio 1.20 x 1.20 m</v>
          </cell>
        </row>
        <row r="1897">
          <cell r="D1897" t="str">
            <v>4411C</v>
          </cell>
          <cell r="E1897" t="str">
            <v>marco andamio 1.50 x 1.50 m</v>
          </cell>
        </row>
        <row r="1898">
          <cell r="D1898" t="str">
            <v>4411D</v>
          </cell>
          <cell r="E1898" t="str">
            <v>marco andamio 1.56 x 1.50 m</v>
          </cell>
        </row>
        <row r="1899">
          <cell r="D1899" t="str">
            <v>4411E</v>
          </cell>
          <cell r="E1899" t="str">
            <v>cruceta de 2.50 m</v>
          </cell>
        </row>
        <row r="1900">
          <cell r="D1900" t="str">
            <v>4411F</v>
          </cell>
          <cell r="E1900" t="str">
            <v>molinetes con base y freno de mano</v>
          </cell>
        </row>
        <row r="1901">
          <cell r="D1901" t="str">
            <v>4411G</v>
          </cell>
          <cell r="E1901" t="str">
            <v>molinetes de seguridad con base - freno de pie y mano</v>
          </cell>
        </row>
        <row r="1902">
          <cell r="D1902" t="str">
            <v>4411H</v>
          </cell>
          <cell r="E1902" t="str">
            <v>manila para molinetes por metro</v>
          </cell>
        </row>
        <row r="1903">
          <cell r="D1903" t="str">
            <v>4411I</v>
          </cell>
          <cell r="E1903" t="str">
            <v>diferencial de 2/3 t</v>
          </cell>
        </row>
        <row r="1904">
          <cell r="D1904" t="str">
            <v>4411J</v>
          </cell>
          <cell r="E1904" t="str">
            <v>marco andamio 1.56 x 3.00 m</v>
          </cell>
        </row>
        <row r="1905">
          <cell r="D1905" t="str">
            <v>4411K</v>
          </cell>
          <cell r="E1905" t="str">
            <v>escalera metalica para andamio de 1.50 m</v>
          </cell>
        </row>
        <row r="1906">
          <cell r="D1906" t="str">
            <v>4411L</v>
          </cell>
          <cell r="E1906" t="str">
            <v>baranda para escalera de andamio</v>
          </cell>
        </row>
        <row r="1907">
          <cell r="D1907" t="str">
            <v>4411M</v>
          </cell>
          <cell r="E1907" t="str">
            <v>base para andamio comun</v>
          </cell>
        </row>
        <row r="1908">
          <cell r="D1908" t="str">
            <v>4411N</v>
          </cell>
          <cell r="E1908" t="str">
            <v>tubo 42 mm x 2000 mm</v>
          </cell>
        </row>
        <row r="1909">
          <cell r="D1909" t="str">
            <v>4411O</v>
          </cell>
          <cell r="E1909" t="str">
            <v>tubo 42 mm x 3000 mm</v>
          </cell>
        </row>
        <row r="1910">
          <cell r="D1910" t="str">
            <v>4411P</v>
          </cell>
          <cell r="E1910" t="str">
            <v>tubo 48 mm x 1000 mm</v>
          </cell>
        </row>
        <row r="1911">
          <cell r="D1911" t="str">
            <v>4411Q</v>
          </cell>
          <cell r="E1911" t="str">
            <v>tubo 48 mm x 1500 mm</v>
          </cell>
        </row>
        <row r="1912">
          <cell r="D1912" t="str">
            <v>4411R</v>
          </cell>
          <cell r="E1912" t="str">
            <v>tubo 48 mm x 2000 mm</v>
          </cell>
        </row>
        <row r="1913">
          <cell r="D1913" t="str">
            <v>4411S</v>
          </cell>
          <cell r="E1913" t="str">
            <v>tubo 48 mm x 2500 mm</v>
          </cell>
        </row>
        <row r="1914">
          <cell r="D1914" t="str">
            <v>4411T</v>
          </cell>
          <cell r="E1914" t="str">
            <v xml:space="preserve">tubo 48 mm x 3000 mm </v>
          </cell>
        </row>
        <row r="1915">
          <cell r="D1915" t="str">
            <v>4411U</v>
          </cell>
          <cell r="E1915" t="str">
            <v>tubo 48 mm x 4000 mm</v>
          </cell>
        </row>
        <row r="1916">
          <cell r="D1916" t="str">
            <v>4411V</v>
          </cell>
          <cell r="E1916" t="str">
            <v>tubo 48 mm x 5000 mm</v>
          </cell>
        </row>
        <row r="1917">
          <cell r="D1917" t="str">
            <v>4411W</v>
          </cell>
          <cell r="E1917" t="str">
            <v>tubo 48 mm x 6000 mm</v>
          </cell>
        </row>
        <row r="1918">
          <cell r="D1918" t="str">
            <v>4411X</v>
          </cell>
          <cell r="E1918" t="str">
            <v>tubo galvanizado 48 mm x 6000 mm</v>
          </cell>
        </row>
        <row r="1919">
          <cell r="D1919" t="str">
            <v>44121</v>
          </cell>
          <cell r="E1919" t="str">
            <v>vibrador electrico para concreto</v>
          </cell>
        </row>
        <row r="1920">
          <cell r="D1920" t="str">
            <v>44122</v>
          </cell>
          <cell r="E1920" t="str">
            <v>regla vibratoria</v>
          </cell>
        </row>
        <row r="1921">
          <cell r="D1921" t="str">
            <v>44123</v>
          </cell>
          <cell r="E1921" t="str">
            <v>lamina cubre brecha</v>
          </cell>
        </row>
        <row r="1922">
          <cell r="D1922" t="str">
            <v>44124</v>
          </cell>
          <cell r="E1922" t="str">
            <v>vibrador electrico de aguja 110 v</v>
          </cell>
        </row>
        <row r="1923">
          <cell r="D1923" t="str">
            <v>44131</v>
          </cell>
          <cell r="E1923" t="str">
            <v>cizalla palanca con dados (pedinghaus)</v>
          </cell>
        </row>
        <row r="1924">
          <cell r="D1924" t="str">
            <v>44132</v>
          </cell>
          <cell r="E1924" t="str">
            <v>cizalla tijera</v>
          </cell>
        </row>
        <row r="1925">
          <cell r="D1925" t="str">
            <v>44133</v>
          </cell>
          <cell r="E1925" t="str">
            <v>pulidora manual electrica</v>
          </cell>
        </row>
        <row r="1926">
          <cell r="D1926" t="str">
            <v>44134</v>
          </cell>
          <cell r="E1926" t="str">
            <v>cortadora de piso (con disco) 5cm prof. -min 50 m-</v>
          </cell>
        </row>
        <row r="1927">
          <cell r="D1927" t="str">
            <v>44135</v>
          </cell>
          <cell r="E1927" t="str">
            <v>cm adicional despues de los 5cm de prof.-hasta 10cm</v>
          </cell>
        </row>
        <row r="1928">
          <cell r="D1928" t="str">
            <v>44136</v>
          </cell>
          <cell r="E1928" t="str">
            <v>allanadora de 36"</v>
          </cell>
        </row>
        <row r="1929">
          <cell r="D1929" t="str">
            <v>44137</v>
          </cell>
          <cell r="E1929" t="str">
            <v>plato flotante para allanadora</v>
          </cell>
        </row>
        <row r="1930">
          <cell r="D1930" t="str">
            <v>44138</v>
          </cell>
          <cell r="E1930" t="str">
            <v>juego de 4 aspas de 36"-milimetro de desgaste</v>
          </cell>
        </row>
        <row r="1931">
          <cell r="D1931" t="str">
            <v>44141</v>
          </cell>
          <cell r="E1931" t="str">
            <v>taladro rotopercutor tipo te 14 y te 15</v>
          </cell>
        </row>
        <row r="1932">
          <cell r="D1932" t="str">
            <v>44142</v>
          </cell>
          <cell r="E1932" t="str">
            <v>broca de tugsteno de 3/16" a 3/8"</v>
          </cell>
        </row>
        <row r="1933">
          <cell r="D1933" t="str">
            <v>44143</v>
          </cell>
          <cell r="E1933" t="str">
            <v>broca de tugsteno de 1/2" a 5/8"</v>
          </cell>
        </row>
        <row r="1934">
          <cell r="D1934" t="str">
            <v>44144</v>
          </cell>
          <cell r="E1934" t="str">
            <v>taladro demoledor tipo hitachi</v>
          </cell>
        </row>
        <row r="1935">
          <cell r="D1935" t="str">
            <v>44145</v>
          </cell>
          <cell r="E1935" t="str">
            <v>cincel o muela para taladro demoledor</v>
          </cell>
        </row>
        <row r="1936">
          <cell r="D1936" t="str">
            <v>44146</v>
          </cell>
          <cell r="E1936" t="str">
            <v>taladro 1/2"-5/8"</v>
          </cell>
        </row>
        <row r="1937">
          <cell r="D1937" t="str">
            <v>44147</v>
          </cell>
          <cell r="E1937" t="str">
            <v>taladro demoledor de muro makita a 110 v</v>
          </cell>
        </row>
        <row r="1938">
          <cell r="D1938" t="str">
            <v>44148</v>
          </cell>
          <cell r="E1938" t="str">
            <v>taladro rotomartillo 110 v</v>
          </cell>
        </row>
        <row r="1939">
          <cell r="D1939" t="str">
            <v>44149</v>
          </cell>
          <cell r="E1939" t="str">
            <v>taladro rotopercutor electrico (te-10) 110 v ac monofa</v>
          </cell>
        </row>
        <row r="1940">
          <cell r="D1940" t="str">
            <v>4414A</v>
          </cell>
          <cell r="E1940" t="str">
            <v>taladro rotopercutor electrico (te-55) 110 v ac monofa</v>
          </cell>
        </row>
        <row r="1941">
          <cell r="D1941" t="str">
            <v>4414B</v>
          </cell>
          <cell r="E1941" t="str">
            <v>taladro rotopercutor 1-1/4"</v>
          </cell>
        </row>
        <row r="1942">
          <cell r="D1942" t="str">
            <v>44151</v>
          </cell>
          <cell r="E1942" t="str">
            <v>concretadora 1.0 sacos electrica de trompo</v>
          </cell>
        </row>
        <row r="1943">
          <cell r="D1943" t="str">
            <v>44152</v>
          </cell>
          <cell r="E1943" t="str">
            <v>concretadora 1.5 sacos electrica de trompo</v>
          </cell>
        </row>
        <row r="1944">
          <cell r="D1944" t="str">
            <v>44153</v>
          </cell>
          <cell r="E1944" t="str">
            <v>bascula de 500kg</v>
          </cell>
        </row>
        <row r="1945">
          <cell r="D1945" t="str">
            <v>44154</v>
          </cell>
          <cell r="E1945" t="str">
            <v>extencion cauchetada por metro</v>
          </cell>
        </row>
        <row r="1946">
          <cell r="D1946" t="str">
            <v>44155</v>
          </cell>
          <cell r="E1946" t="str">
            <v>escalera de madera por cuerpo</v>
          </cell>
        </row>
        <row r="1947">
          <cell r="D1947" t="str">
            <v>44156</v>
          </cell>
          <cell r="E1947" t="str">
            <v>pison manual</v>
          </cell>
        </row>
        <row r="1948">
          <cell r="D1948" t="str">
            <v>44157</v>
          </cell>
          <cell r="E1948" t="str">
            <v>concretadora 2.0 sacos electrica de trompo</v>
          </cell>
        </row>
        <row r="1949">
          <cell r="D1949" t="str">
            <v>44158</v>
          </cell>
          <cell r="E1949" t="str">
            <v>concretadora 1 saco</v>
          </cell>
        </row>
        <row r="1950">
          <cell r="D1950" t="str">
            <v>44159</v>
          </cell>
          <cell r="E1950" t="str">
            <v>concretadora 2 sacos</v>
          </cell>
        </row>
        <row r="1951">
          <cell r="D1951" t="str">
            <v>4415A</v>
          </cell>
          <cell r="E1951" t="str">
            <v>concretadora 3 sacos</v>
          </cell>
        </row>
        <row r="1952">
          <cell r="D1952" t="str">
            <v>44211</v>
          </cell>
          <cell r="E1952" t="str">
            <v>andamio colgante 100 m</v>
          </cell>
        </row>
        <row r="1953">
          <cell r="D1953" t="str">
            <v>44212</v>
          </cell>
          <cell r="E1953" t="str">
            <v>andamio colgante 30 m</v>
          </cell>
        </row>
        <row r="1954">
          <cell r="D1954" t="str">
            <v>44213</v>
          </cell>
          <cell r="E1954" t="str">
            <v>andamio colgante 40 m</v>
          </cell>
        </row>
        <row r="1955">
          <cell r="D1955" t="str">
            <v>44214</v>
          </cell>
          <cell r="E1955" t="str">
            <v>andamio colgante 50 m</v>
          </cell>
        </row>
        <row r="1956">
          <cell r="D1956" t="str">
            <v>44215</v>
          </cell>
          <cell r="E1956" t="str">
            <v>andamio colgante 60 m</v>
          </cell>
        </row>
        <row r="1957">
          <cell r="D1957" t="str">
            <v>44216</v>
          </cell>
          <cell r="E1957" t="str">
            <v>andamio colgante 70 m</v>
          </cell>
        </row>
        <row r="1958">
          <cell r="D1958" t="str">
            <v>44217</v>
          </cell>
          <cell r="E1958" t="str">
            <v>andamio colgante 80 m</v>
          </cell>
        </row>
        <row r="1959">
          <cell r="D1959" t="str">
            <v>44218</v>
          </cell>
          <cell r="E1959" t="str">
            <v>andamio colgante 90 m</v>
          </cell>
        </row>
        <row r="1960">
          <cell r="D1960" t="str">
            <v>44219</v>
          </cell>
          <cell r="E1960" t="str">
            <v>cinturon de seguridad</v>
          </cell>
        </row>
        <row r="1961">
          <cell r="D1961" t="str">
            <v>4421A</v>
          </cell>
          <cell r="E1961" t="str">
            <v>arnes de seguridad</v>
          </cell>
        </row>
        <row r="1962">
          <cell r="D1962" t="str">
            <v>4421B</v>
          </cell>
          <cell r="E1962" t="str">
            <v>pescante para andamio colgante</v>
          </cell>
        </row>
        <row r="1963">
          <cell r="D1963" t="str">
            <v>4421C</v>
          </cell>
          <cell r="E1963" t="str">
            <v>baranda para plataforma colgante</v>
          </cell>
        </row>
        <row r="1964">
          <cell r="D1964" t="str">
            <v>44221</v>
          </cell>
          <cell r="E1964" t="str">
            <v>marco andamio de carga triangular 1.0 x 1.50</v>
          </cell>
        </row>
        <row r="1965">
          <cell r="D1965" t="str">
            <v>44222</v>
          </cell>
          <cell r="E1965" t="str">
            <v>marco andamio de carga triangular 0.5 x 1.50</v>
          </cell>
        </row>
        <row r="1966">
          <cell r="D1966" t="str">
            <v>44223</v>
          </cell>
          <cell r="E1966" t="str">
            <v>riostra superior andamio de carga</v>
          </cell>
        </row>
        <row r="1967">
          <cell r="D1967" t="str">
            <v>44224</v>
          </cell>
          <cell r="E1967" t="str">
            <v>riostra inferior andmio de carga</v>
          </cell>
        </row>
        <row r="1968">
          <cell r="D1968" t="str">
            <v>44225</v>
          </cell>
          <cell r="E1968" t="str">
            <v xml:space="preserve">diagonal andamio de carga </v>
          </cell>
        </row>
        <row r="1969">
          <cell r="D1969" t="str">
            <v>44226</v>
          </cell>
          <cell r="E1969" t="str">
            <v>tornillo nivelador base-cabezal 0,7 m</v>
          </cell>
        </row>
        <row r="1970">
          <cell r="D1970" t="str">
            <v>44227</v>
          </cell>
          <cell r="E1970" t="str">
            <v>base andamio de carga</v>
          </cell>
        </row>
        <row r="1971">
          <cell r="D1971" t="str">
            <v>44228</v>
          </cell>
          <cell r="E1971" t="str">
            <v>abrazadera dalmine fija</v>
          </cell>
        </row>
        <row r="1972">
          <cell r="D1972" t="str">
            <v>44229</v>
          </cell>
          <cell r="E1972" t="str">
            <v xml:space="preserve">abrazadera dalmine mariposa </v>
          </cell>
        </row>
        <row r="1973">
          <cell r="D1973" t="str">
            <v>4422A</v>
          </cell>
          <cell r="E1973" t="str">
            <v>tuberia dalmine por m</v>
          </cell>
        </row>
        <row r="1974">
          <cell r="D1974" t="str">
            <v>4422B</v>
          </cell>
          <cell r="E1974" t="str">
            <v>union-empalme tuberia dalmine</v>
          </cell>
        </row>
        <row r="1975">
          <cell r="D1975" t="str">
            <v>4422C</v>
          </cell>
          <cell r="E1975" t="str">
            <v>viga cuadrada pts x 3 m</v>
          </cell>
        </row>
        <row r="1976">
          <cell r="D1976" t="str">
            <v>4422D</v>
          </cell>
          <cell r="E1976" t="str">
            <v>viga cuadrada pts x 6 m</v>
          </cell>
        </row>
        <row r="1977">
          <cell r="D1977" t="str">
            <v>4422E</v>
          </cell>
          <cell r="E1977" t="str">
            <v>distanciador para paral 1.40 m</v>
          </cell>
        </row>
        <row r="1978">
          <cell r="D1978" t="str">
            <v>4422F</v>
          </cell>
          <cell r="E1978" t="str">
            <v>tornillo nivelador 300 mm</v>
          </cell>
        </row>
        <row r="1979">
          <cell r="D1979" t="str">
            <v>4422G</v>
          </cell>
          <cell r="E1979" t="str">
            <v>tornillo nivelador 70 mm</v>
          </cell>
        </row>
        <row r="1980">
          <cell r="D1980" t="str">
            <v>44231</v>
          </cell>
          <cell r="E1980" t="str">
            <v>andamio colgante hasta 60 m de cable</v>
          </cell>
        </row>
        <row r="1981">
          <cell r="D1981" t="str">
            <v>44232</v>
          </cell>
          <cell r="E1981" t="str">
            <v>andamio colgante hasta 100 m de cable</v>
          </cell>
        </row>
        <row r="1982">
          <cell r="D1982" t="str">
            <v>44233</v>
          </cell>
          <cell r="E1982" t="str">
            <v>plataforma de seguridad con baranda</v>
          </cell>
        </row>
        <row r="1983">
          <cell r="D1983" t="str">
            <v>44234</v>
          </cell>
          <cell r="E1983" t="str">
            <v>distanciador muro andamio colgante</v>
          </cell>
        </row>
        <row r="1984">
          <cell r="D1984" t="str">
            <v>44241</v>
          </cell>
          <cell r="E1984" t="str">
            <v>taco metalico enano de 1,50 a 2,00 m</v>
          </cell>
        </row>
        <row r="1985">
          <cell r="D1985" t="str">
            <v>44242</v>
          </cell>
          <cell r="E1985" t="str">
            <v>taco metalico corto 2,00 a 3,30 m</v>
          </cell>
        </row>
        <row r="1986">
          <cell r="D1986" t="str">
            <v>44243</v>
          </cell>
          <cell r="E1986" t="str">
            <v>taco metalico largo de 2,20 a 3,80 m</v>
          </cell>
        </row>
        <row r="1987">
          <cell r="D1987" t="str">
            <v>44244</v>
          </cell>
          <cell r="E1987" t="str">
            <v>taco metalico largo de 2,50 a 4,20 m</v>
          </cell>
        </row>
        <row r="1988">
          <cell r="D1988" t="str">
            <v>44245</v>
          </cell>
          <cell r="E1988" t="str">
            <v>taco metalico extralargo de 3,00 a 5,50 m</v>
          </cell>
        </row>
        <row r="1989">
          <cell r="D1989" t="str">
            <v>44246</v>
          </cell>
          <cell r="E1989" t="str">
            <v>diagonales taco corto-largo 1,83-3,72 m</v>
          </cell>
        </row>
        <row r="1990">
          <cell r="D1990" t="str">
            <v>44247</v>
          </cell>
          <cell r="E1990" t="str">
            <v>cerchas metalicas de 3,00 m</v>
          </cell>
        </row>
        <row r="1991">
          <cell r="D1991" t="str">
            <v>44248</v>
          </cell>
          <cell r="E1991" t="str">
            <v>tablero madera (camilla) 0,70 x 1,40 m</v>
          </cell>
        </row>
        <row r="1992">
          <cell r="D1992" t="str">
            <v>44249</v>
          </cell>
          <cell r="E1992" t="str">
            <v>tablero madera (camilla) 0,45 x 1,40 m</v>
          </cell>
        </row>
        <row r="1993">
          <cell r="D1993" t="str">
            <v>4424A</v>
          </cell>
          <cell r="E1993" t="str">
            <v>carguera de madera de 4,00 a 6,00 m</v>
          </cell>
        </row>
        <row r="1994">
          <cell r="D1994" t="str">
            <v>4424C</v>
          </cell>
          <cell r="E1994" t="str">
            <v>formaleta cilindro muestra concreto</v>
          </cell>
        </row>
        <row r="1995">
          <cell r="D1995" t="str">
            <v>4424D</v>
          </cell>
          <cell r="E1995" t="str">
            <v>diagonal corta de 1.91 m</v>
          </cell>
        </row>
        <row r="1996">
          <cell r="D1996" t="str">
            <v>4424E</v>
          </cell>
          <cell r="E1996" t="str">
            <v>diagonal larga 3.27 m</v>
          </cell>
        </row>
        <row r="1997">
          <cell r="D1997" t="str">
            <v>4424F</v>
          </cell>
          <cell r="E1997" t="str">
            <v>paral 0.60 a 0.90 m</v>
          </cell>
        </row>
        <row r="1998">
          <cell r="D1998" t="str">
            <v>4424G</v>
          </cell>
          <cell r="E1998" t="str">
            <v>paral 0.80 a 1.50 m</v>
          </cell>
        </row>
        <row r="1999">
          <cell r="D1999" t="str">
            <v>4424H</v>
          </cell>
          <cell r="E1999" t="str">
            <v>paral 1.85 a 2.80 m</v>
          </cell>
        </row>
        <row r="2000">
          <cell r="D2000" t="str">
            <v>4424I</v>
          </cell>
          <cell r="E2000" t="str">
            <v>paral 2.00 a 3.20 m</v>
          </cell>
        </row>
        <row r="2001">
          <cell r="D2001" t="str">
            <v>4424J</v>
          </cell>
          <cell r="E2001" t="str">
            <v>paral 2.20 a 3.50 m</v>
          </cell>
        </row>
        <row r="2002">
          <cell r="D2002" t="str">
            <v>4424K</v>
          </cell>
          <cell r="E2002" t="str">
            <v>paral 2.30 a 3.60 m</v>
          </cell>
        </row>
        <row r="2003">
          <cell r="D2003" t="str">
            <v>4424L</v>
          </cell>
          <cell r="E2003" t="str">
            <v>paral 2.60 a 4.20 m</v>
          </cell>
        </row>
        <row r="2004">
          <cell r="D2004" t="str">
            <v>4424M</v>
          </cell>
          <cell r="E2004" t="str">
            <v>paral 3.20 m (acrow)</v>
          </cell>
        </row>
        <row r="2005">
          <cell r="D2005" t="str">
            <v>4424N</v>
          </cell>
          <cell r="E2005" t="str">
            <v>paral alzaprima 3.20 m</v>
          </cell>
        </row>
        <row r="2006">
          <cell r="D2006" t="str">
            <v>4424O</v>
          </cell>
          <cell r="E2006" t="str">
            <v>paral fijo 1.50</v>
          </cell>
        </row>
        <row r="2007">
          <cell r="D2007" t="str">
            <v>4424P</v>
          </cell>
          <cell r="E2007" t="str">
            <v>puntal telescopico 3000 mm</v>
          </cell>
        </row>
        <row r="2008">
          <cell r="D2008" t="str">
            <v>4424Q</v>
          </cell>
          <cell r="E2008" t="str">
            <v>tablero 0,35 x 1,40 m</v>
          </cell>
        </row>
        <row r="2009">
          <cell r="D2009" t="str">
            <v>4424R</v>
          </cell>
          <cell r="E2009" t="str">
            <v>tablero 0,45 x 1,40 m</v>
          </cell>
        </row>
        <row r="2010">
          <cell r="D2010" t="str">
            <v>4424S</v>
          </cell>
          <cell r="E2010" t="str">
            <v>tablero normal 0,70 x 0,70 m</v>
          </cell>
        </row>
        <row r="2011">
          <cell r="D2011" t="str">
            <v>4424T</v>
          </cell>
          <cell r="E2011" t="str">
            <v>tablero normal 0,70 x 1,40 m</v>
          </cell>
        </row>
        <row r="2012">
          <cell r="D2012" t="str">
            <v>4424U</v>
          </cell>
          <cell r="E2012" t="str">
            <v>tablero reforzado 0,70 x 1,40 m</v>
          </cell>
        </row>
        <row r="2013">
          <cell r="D2013" t="str">
            <v>4424V</v>
          </cell>
          <cell r="E2013" t="str">
            <v>tubo</v>
          </cell>
        </row>
        <row r="2014">
          <cell r="D2014" t="str">
            <v>4424W</v>
          </cell>
          <cell r="E2014" t="str">
            <v>viga h-20 de 2,60 m</v>
          </cell>
        </row>
        <row r="2015">
          <cell r="D2015" t="str">
            <v>4424X</v>
          </cell>
          <cell r="E2015" t="str">
            <v>viga h-20 de 3,30 m</v>
          </cell>
        </row>
        <row r="2016">
          <cell r="D2016" t="str">
            <v>4424Y</v>
          </cell>
          <cell r="E2016" t="str">
            <v>viga h-20 de 4,50 m</v>
          </cell>
        </row>
        <row r="2017">
          <cell r="D2017" t="str">
            <v>4424Z</v>
          </cell>
          <cell r="E2017" t="str">
            <v>cercha 0,70 m</v>
          </cell>
        </row>
        <row r="2018">
          <cell r="D2018" t="str">
            <v>44251</v>
          </cell>
          <cell r="E2018" t="str">
            <v>cercha 1,40 m</v>
          </cell>
        </row>
        <row r="2019">
          <cell r="D2019" t="str">
            <v>44252</v>
          </cell>
          <cell r="E2019" t="str">
            <v>cercha 2,50 m</v>
          </cell>
        </row>
        <row r="2020">
          <cell r="D2020" t="str">
            <v>44253</v>
          </cell>
          <cell r="E2020" t="str">
            <v>cercha 3,00 m</v>
          </cell>
        </row>
        <row r="2021">
          <cell r="D2021" t="str">
            <v>44254</v>
          </cell>
          <cell r="E2021" t="str">
            <v>cercha 3,00 m tipo b</v>
          </cell>
        </row>
        <row r="2022">
          <cell r="D2022" t="str">
            <v>44255</v>
          </cell>
          <cell r="E2022" t="str">
            <v>cercha 3,00 m tipo c</v>
          </cell>
        </row>
        <row r="2023">
          <cell r="D2023" t="str">
            <v>44261</v>
          </cell>
          <cell r="E2023" t="str">
            <v>formaleta columna circular 0.25, 0.30 x 2.40 m (juego)</v>
          </cell>
        </row>
        <row r="2024">
          <cell r="D2024" t="str">
            <v>44262</v>
          </cell>
          <cell r="E2024" t="str">
            <v>formaleta columna circular 0.35, 0.42 x 2.40 m (juego)</v>
          </cell>
        </row>
        <row r="2025">
          <cell r="D2025" t="str">
            <v>44263</v>
          </cell>
          <cell r="E2025" t="str">
            <v>formaleta columna circular 0.50 x 2.40 m (juego)</v>
          </cell>
        </row>
        <row r="2026">
          <cell r="D2026" t="str">
            <v>44264</v>
          </cell>
          <cell r="E2026" t="str">
            <v>formaleta columna circular 0.55, 0.60 x 2.40 m (juego)</v>
          </cell>
        </row>
        <row r="2027">
          <cell r="D2027" t="str">
            <v>44265</v>
          </cell>
          <cell r="E2027" t="str">
            <v>formaleta columna circular 0.70, 0.80 x 2.40 m (juegos)</v>
          </cell>
        </row>
        <row r="2028">
          <cell r="D2028" t="str">
            <v>44266</v>
          </cell>
          <cell r="E2028" t="str">
            <v>ajuste formaleta circular hasta 0.50 m (juego)</v>
          </cell>
        </row>
        <row r="2029">
          <cell r="D2029" t="str">
            <v>44267</v>
          </cell>
          <cell r="E2029" t="str">
            <v>formaleta circular (tapa de 0,8 m x 1,20)</v>
          </cell>
        </row>
        <row r="2030">
          <cell r="D2030" t="str">
            <v>44268</v>
          </cell>
          <cell r="E2030" t="str">
            <v>formaleta circular (tapa de 0,8 m x 3,00)</v>
          </cell>
        </row>
        <row r="2031">
          <cell r="D2031" t="str">
            <v>44269</v>
          </cell>
          <cell r="E2031" t="str">
            <v>formaleta circular columna 0.30 x 2.40 m - tapa</v>
          </cell>
        </row>
        <row r="2032">
          <cell r="D2032" t="str">
            <v>4426A</v>
          </cell>
          <cell r="E2032" t="str">
            <v>juego de formaleta circular de 800 x 2400 mm</v>
          </cell>
        </row>
        <row r="2033">
          <cell r="D2033" t="str">
            <v>44271</v>
          </cell>
          <cell r="E2033" t="str">
            <v>formaleta muro tapa 0.15 , 0.20 x 2.40 m</v>
          </cell>
        </row>
        <row r="2034">
          <cell r="D2034" t="str">
            <v>44272</v>
          </cell>
          <cell r="E2034" t="str">
            <v>formaleta muro tapa 0.25 , 0.30 x 2.40 m</v>
          </cell>
        </row>
        <row r="2035">
          <cell r="D2035" t="str">
            <v>44273</v>
          </cell>
          <cell r="E2035" t="str">
            <v>formaleta muro tapa 0.35 , 0.40 x 2.40 m</v>
          </cell>
        </row>
        <row r="2036">
          <cell r="D2036" t="str">
            <v>44274</v>
          </cell>
          <cell r="E2036" t="str">
            <v>formaleta muro tapa 0.45 , 0.50 x 2.40 m</v>
          </cell>
        </row>
        <row r="2037">
          <cell r="D2037" t="str">
            <v>44275</v>
          </cell>
          <cell r="E2037" t="str">
            <v>formaleta muro tapa 0.60 x 2.40 m</v>
          </cell>
        </row>
        <row r="2038">
          <cell r="D2038" t="str">
            <v>44276</v>
          </cell>
          <cell r="E2038" t="str">
            <v>formaleta muro tapa 0.70 , 0.80x 2.40 m</v>
          </cell>
        </row>
        <row r="2039">
          <cell r="D2039" t="str">
            <v>44277</v>
          </cell>
          <cell r="E2039" t="str">
            <v>formaleta esquinera int. Muro 0.10x0.20x2.40 m</v>
          </cell>
        </row>
        <row r="2040">
          <cell r="D2040" t="str">
            <v>44278</v>
          </cell>
          <cell r="E2040" t="str">
            <v>formaleta esquinera int. Muro 0.15x.015x2.40 m</v>
          </cell>
        </row>
        <row r="2041">
          <cell r="D2041" t="str">
            <v>44279</v>
          </cell>
          <cell r="E2041" t="str">
            <v>formaleta esquinera int. Muro 0.20x0.20x2.40 m</v>
          </cell>
        </row>
        <row r="2042">
          <cell r="D2042" t="str">
            <v>4427A</v>
          </cell>
          <cell r="E2042" t="str">
            <v xml:space="preserve">formaleta esquinera int. Muro 0.30x0.30x2.40 </v>
          </cell>
        </row>
        <row r="2043">
          <cell r="D2043" t="str">
            <v>4427B</v>
          </cell>
          <cell r="E2043" t="str">
            <v>tapa ajustable formaleta muro todas las dimenciones</v>
          </cell>
        </row>
        <row r="2044">
          <cell r="D2044" t="str">
            <v>4427C</v>
          </cell>
          <cell r="E2044" t="str">
            <v>tapa ajustable formaleta muro esquina todas las dimenciones</v>
          </cell>
        </row>
        <row r="2045">
          <cell r="D2045" t="str">
            <v>4427D</v>
          </cell>
          <cell r="E2045" t="str">
            <v>alineador formaleta muro por m.l o f.c</v>
          </cell>
        </row>
        <row r="2046">
          <cell r="D2046" t="str">
            <v>4427E</v>
          </cell>
          <cell r="E2046" t="str">
            <v>angulo esquinero de 2.40 m</v>
          </cell>
        </row>
        <row r="2047">
          <cell r="D2047" t="str">
            <v>4427F</v>
          </cell>
          <cell r="E2047" t="str">
            <v>angulo esquinero de 2.40 m con bisel</v>
          </cell>
        </row>
        <row r="2048">
          <cell r="D2048" t="str">
            <v>4427G</v>
          </cell>
          <cell r="E2048" t="str">
            <v>angulo esquinero de 3.00 m</v>
          </cell>
        </row>
        <row r="2049">
          <cell r="D2049" t="str">
            <v>4427H</v>
          </cell>
          <cell r="E2049" t="str">
            <v>repisa pie amigo</v>
          </cell>
        </row>
        <row r="2050">
          <cell r="D2050" t="str">
            <v>4427I</v>
          </cell>
          <cell r="E2050" t="str">
            <v>chapetas tipo impac 3/8"</v>
          </cell>
        </row>
        <row r="2051">
          <cell r="D2051" t="str">
            <v>4427J</v>
          </cell>
          <cell r="E2051" t="str">
            <v>tensores 3/8" hasta 1.00 m</v>
          </cell>
        </row>
        <row r="2052">
          <cell r="D2052" t="str">
            <v>4427K</v>
          </cell>
          <cell r="E2052" t="str">
            <v xml:space="preserve">gato tensor </v>
          </cell>
        </row>
        <row r="2053">
          <cell r="D2053" t="str">
            <v>4427L</v>
          </cell>
          <cell r="E2053" t="str">
            <v>tormillo doble arandela y tuerca</v>
          </cell>
        </row>
        <row r="2054">
          <cell r="D2054" t="str">
            <v>4427M</v>
          </cell>
          <cell r="E2054" t="str">
            <v>tensor</v>
          </cell>
        </row>
        <row r="2055">
          <cell r="D2055" t="str">
            <v>4427N</v>
          </cell>
          <cell r="E2055" t="str">
            <v>chapeta tensora de 3/8"</v>
          </cell>
        </row>
        <row r="2056">
          <cell r="D2056" t="str">
            <v>4427O</v>
          </cell>
          <cell r="E2056" t="str">
            <v>gato tensor de 3/8"</v>
          </cell>
        </row>
        <row r="2057">
          <cell r="D2057" t="str">
            <v>4427P</v>
          </cell>
          <cell r="E2057" t="str">
            <v>chapeta</v>
          </cell>
        </row>
        <row r="2058">
          <cell r="D2058" t="str">
            <v>44281</v>
          </cell>
          <cell r="E2058" t="str">
            <v>formaleta columna 0.20 x 2.40 m - tapa</v>
          </cell>
        </row>
        <row r="2059">
          <cell r="D2059" t="str">
            <v>44282</v>
          </cell>
          <cell r="E2059" t="str">
            <v>formaleta columna 0.25 x 2.40 m - tapa</v>
          </cell>
        </row>
        <row r="2060">
          <cell r="D2060" t="str">
            <v>44283</v>
          </cell>
          <cell r="E2060" t="str">
            <v>formaleta columna 0.30 x 2.40 m - tapa</v>
          </cell>
        </row>
        <row r="2061">
          <cell r="D2061" t="str">
            <v>44284</v>
          </cell>
          <cell r="E2061" t="str">
            <v>formaleta columna 0.40 x 2.40 m - tapa</v>
          </cell>
        </row>
        <row r="2062">
          <cell r="D2062" t="str">
            <v>44285</v>
          </cell>
          <cell r="E2062" t="str">
            <v>formaleta columna 0.40 x 2.60 m - tapa</v>
          </cell>
        </row>
        <row r="2063">
          <cell r="D2063" t="str">
            <v>44286</v>
          </cell>
          <cell r="E2063" t="str">
            <v>formaleta columna 0.60 x 2.40 m - tapa</v>
          </cell>
        </row>
        <row r="2064">
          <cell r="D2064" t="str">
            <v>44287</v>
          </cell>
          <cell r="E2064" t="str">
            <v>formaleta columna 0.70 x 2.40 m - tapa</v>
          </cell>
        </row>
        <row r="2065">
          <cell r="D2065" t="str">
            <v>44288</v>
          </cell>
          <cell r="E2065" t="str">
            <v>formaleta columna tapa 0.15, 0.20 x 2.40 m</v>
          </cell>
        </row>
        <row r="2066">
          <cell r="D2066" t="str">
            <v>44289</v>
          </cell>
          <cell r="E2066" t="str">
            <v>formaleta columna tapa 0.25, 0.30 x 2.40m</v>
          </cell>
        </row>
        <row r="2067">
          <cell r="D2067" t="str">
            <v>4428A</v>
          </cell>
          <cell r="E2067" t="str">
            <v>formaleta columna tapa 0.35, 0.40 x 2.40 m</v>
          </cell>
        </row>
        <row r="2068">
          <cell r="D2068" t="str">
            <v>4428B</v>
          </cell>
          <cell r="E2068" t="str">
            <v>formaleta columna tapa 0.45, 0.50 x 2.40 m</v>
          </cell>
        </row>
        <row r="2069">
          <cell r="D2069" t="str">
            <v>4428C</v>
          </cell>
          <cell r="E2069" t="str">
            <v>formaleta columna tapa 0.60 x 2.40 m</v>
          </cell>
        </row>
        <row r="2070">
          <cell r="D2070" t="str">
            <v>4428D</v>
          </cell>
          <cell r="E2070" t="str">
            <v>formaleta columna tapa 0.70 x 2.40 m</v>
          </cell>
        </row>
        <row r="2071">
          <cell r="D2071" t="str">
            <v>4428E</v>
          </cell>
          <cell r="E2071" t="str">
            <v>formaleta columna tapa 0.80 x 2.40 m</v>
          </cell>
        </row>
        <row r="2072">
          <cell r="D2072" t="str">
            <v>4428F</v>
          </cell>
          <cell r="E2072" t="str">
            <v>formaleta columna tapa 0.90, 0.95 x 2.40 m</v>
          </cell>
        </row>
        <row r="2073">
          <cell r="D2073" t="str">
            <v>4428G</v>
          </cell>
          <cell r="E2073" t="str">
            <v>formaleta columna tapa 1.00 x 2.40 m</v>
          </cell>
        </row>
        <row r="2074">
          <cell r="D2074" t="str">
            <v>4428H</v>
          </cell>
          <cell r="E2074" t="str">
            <v>formaleta columna tapa 1.10, 1.20 x 2.40 m</v>
          </cell>
        </row>
        <row r="2075">
          <cell r="D2075" t="str">
            <v>4428I</v>
          </cell>
          <cell r="E2075" t="str">
            <v>tapa ajustable formaleta columna hasta 0.50 m</v>
          </cell>
        </row>
        <row r="2076">
          <cell r="D2076" t="str">
            <v>4428J</v>
          </cell>
          <cell r="E2076" t="str">
            <v>tapa ajustable formaleta columna hasta 1.00 m</v>
          </cell>
        </row>
        <row r="2077">
          <cell r="D2077" t="str">
            <v>4428K</v>
          </cell>
          <cell r="E2077" t="str">
            <v>bisel formaleta columna</v>
          </cell>
        </row>
        <row r="2078">
          <cell r="D2078" t="str">
            <v>4428L</v>
          </cell>
          <cell r="E2078" t="str">
            <v>bisel ajustable formaleta columna</v>
          </cell>
        </row>
        <row r="2079">
          <cell r="D2079" t="str">
            <v>4428M</v>
          </cell>
          <cell r="E2079" t="str">
            <v>cuña perno columna</v>
          </cell>
        </row>
        <row r="2080">
          <cell r="D2080" t="str">
            <v>4428N</v>
          </cell>
          <cell r="E2080" t="str">
            <v>cuña lisa</v>
          </cell>
        </row>
        <row r="2081">
          <cell r="D2081" t="str">
            <v>4428O</v>
          </cell>
          <cell r="E2081" t="str">
            <v>cuña reforzada</v>
          </cell>
        </row>
        <row r="2082">
          <cell r="D2082" t="str">
            <v>4428P</v>
          </cell>
          <cell r="E2082" t="str">
            <v>esquinero 100 x 100 x 1200 mm</v>
          </cell>
        </row>
        <row r="2083">
          <cell r="D2083" t="str">
            <v>4428Q</v>
          </cell>
          <cell r="E2083" t="str">
            <v>esquinero 100 x 100 x 160 mm</v>
          </cell>
        </row>
        <row r="2084">
          <cell r="D2084" t="str">
            <v>4428R</v>
          </cell>
          <cell r="E2084" t="str">
            <v>esquinero 100 x 100 x 200 mm</v>
          </cell>
        </row>
        <row r="2085">
          <cell r="D2085" t="str">
            <v>4428S</v>
          </cell>
          <cell r="E2085" t="str">
            <v>esquinero 100 x 100 x 220 mm</v>
          </cell>
        </row>
        <row r="2086">
          <cell r="D2086" t="str">
            <v>4428T</v>
          </cell>
          <cell r="E2086" t="str">
            <v>esquinero 100 x 100 x 287 mm</v>
          </cell>
        </row>
        <row r="2087">
          <cell r="D2087" t="str">
            <v>4428U</v>
          </cell>
          <cell r="E2087" t="str">
            <v>esquinero 100 x 100 x 300 mm</v>
          </cell>
        </row>
        <row r="2088">
          <cell r="D2088" t="str">
            <v>4428V</v>
          </cell>
          <cell r="E2088" t="str">
            <v xml:space="preserve">esquinero 100 x 100 x 400 mm </v>
          </cell>
        </row>
        <row r="2089">
          <cell r="D2089" t="str">
            <v>4428W</v>
          </cell>
          <cell r="E2089" t="str">
            <v>esquinero 100 x 100 x 600 mm</v>
          </cell>
        </row>
        <row r="2090">
          <cell r="D2090" t="str">
            <v>4428X</v>
          </cell>
          <cell r="E2090" t="str">
            <v>esquinero 50 x 50 x 1200 mm</v>
          </cell>
        </row>
        <row r="2091">
          <cell r="D2091" t="str">
            <v>4428Y</v>
          </cell>
          <cell r="E2091" t="str">
            <v>esquinero 50 x 50 x 600 mm</v>
          </cell>
        </row>
        <row r="2092">
          <cell r="D2092" t="str">
            <v>4428Z</v>
          </cell>
          <cell r="E2092" t="str">
            <v>mensula para formaleta</v>
          </cell>
        </row>
        <row r="2093">
          <cell r="D2093" t="str">
            <v>44291</v>
          </cell>
          <cell r="E2093" t="str">
            <v>bisel para formaleta columna 1.20 m</v>
          </cell>
        </row>
        <row r="2094">
          <cell r="D2094" t="str">
            <v>44292</v>
          </cell>
          <cell r="E2094" t="str">
            <v>bisel para formaleta columna 2.40 m</v>
          </cell>
        </row>
        <row r="2095">
          <cell r="D2095" t="str">
            <v>44293</v>
          </cell>
          <cell r="E2095" t="str">
            <v>bisel plastico para formaleta columna 2.40 m</v>
          </cell>
        </row>
        <row r="2096">
          <cell r="D2096" t="str">
            <v>44294</v>
          </cell>
          <cell r="E2096" t="str">
            <v>bisel 1200 m</v>
          </cell>
        </row>
        <row r="2097">
          <cell r="D2097" t="str">
            <v>44295</v>
          </cell>
          <cell r="E2097" t="str">
            <v>tornillos (unir tapas entre si)</v>
          </cell>
        </row>
        <row r="2098">
          <cell r="D2098" t="str">
            <v>442A1</v>
          </cell>
          <cell r="E2098" t="str">
            <v>panel 50 x 1200 mm</v>
          </cell>
        </row>
        <row r="2099">
          <cell r="D2099" t="str">
            <v>442A2</v>
          </cell>
          <cell r="E2099" t="str">
            <v>panel 100 x 1200 mm</v>
          </cell>
        </row>
        <row r="2100">
          <cell r="D2100" t="str">
            <v>442A3</v>
          </cell>
          <cell r="E2100" t="str">
            <v>panel 100 x 2400 mm</v>
          </cell>
        </row>
        <row r="2101">
          <cell r="D2101" t="str">
            <v>442A4</v>
          </cell>
          <cell r="E2101" t="str">
            <v>panel 100 x 200 mm</v>
          </cell>
        </row>
        <row r="2102">
          <cell r="D2102" t="str">
            <v>442A5</v>
          </cell>
          <cell r="E2102" t="str">
            <v>panel 100 x 300 mm</v>
          </cell>
        </row>
        <row r="2103">
          <cell r="D2103" t="str">
            <v>442A6</v>
          </cell>
          <cell r="E2103" t="str">
            <v>panel 100 x 400 mm</v>
          </cell>
        </row>
        <row r="2104">
          <cell r="D2104" t="str">
            <v>442A7</v>
          </cell>
          <cell r="E2104" t="str">
            <v>panel 100 x 425 mm</v>
          </cell>
        </row>
        <row r="2105">
          <cell r="D2105" t="str">
            <v>442A8</v>
          </cell>
          <cell r="E2105" t="str">
            <v>panel 100 x 500 mm</v>
          </cell>
        </row>
        <row r="2106">
          <cell r="D2106" t="str">
            <v>442A9</v>
          </cell>
          <cell r="E2106" t="str">
            <v>panel 100 x 525 mm</v>
          </cell>
        </row>
        <row r="2107">
          <cell r="D2107" t="str">
            <v>442AA</v>
          </cell>
          <cell r="E2107" t="str">
            <v>panel 100 x 600 mm</v>
          </cell>
        </row>
        <row r="2108">
          <cell r="D2108" t="str">
            <v>442AB</v>
          </cell>
          <cell r="E2108" t="str">
            <v>panel 100 x 900 mm</v>
          </cell>
        </row>
        <row r="2109">
          <cell r="D2109" t="str">
            <v>442AC</v>
          </cell>
          <cell r="E2109" t="str">
            <v>panel 110 x 1200 mm</v>
          </cell>
        </row>
        <row r="2110">
          <cell r="D2110" t="str">
            <v>442AD</v>
          </cell>
          <cell r="E2110" t="str">
            <v>panel 120 x 300 mm</v>
          </cell>
        </row>
        <row r="2111">
          <cell r="D2111" t="str">
            <v>442AE</v>
          </cell>
          <cell r="E2111" t="str">
            <v>panel 120 x 500 mm</v>
          </cell>
        </row>
        <row r="2112">
          <cell r="D2112" t="str">
            <v>442AF</v>
          </cell>
          <cell r="E2112" t="str">
            <v>panel 120 x 600 mm</v>
          </cell>
        </row>
        <row r="2113">
          <cell r="D2113" t="str">
            <v>442AG</v>
          </cell>
          <cell r="E2113" t="str">
            <v>panel 140 x 300 mm</v>
          </cell>
        </row>
        <row r="2114">
          <cell r="D2114" t="str">
            <v>442AH</v>
          </cell>
          <cell r="E2114" t="str">
            <v xml:space="preserve">panel 150 x 1200 mm </v>
          </cell>
        </row>
        <row r="2115">
          <cell r="D2115" t="str">
            <v>442AI</v>
          </cell>
          <cell r="E2115" t="str">
            <v>panel 150 x 2400 mm</v>
          </cell>
        </row>
        <row r="2116">
          <cell r="D2116" t="str">
            <v>442AJ</v>
          </cell>
          <cell r="E2116" t="str">
            <v>panel 150 x 600 mm</v>
          </cell>
        </row>
        <row r="2117">
          <cell r="D2117" t="str">
            <v>442AK</v>
          </cell>
          <cell r="E2117" t="str">
            <v>panel 150 x 750 mm</v>
          </cell>
        </row>
        <row r="2118">
          <cell r="D2118" t="str">
            <v>442AL</v>
          </cell>
          <cell r="E2118" t="str">
            <v>panel 170 x 600 mm</v>
          </cell>
        </row>
        <row r="2119">
          <cell r="D2119" t="str">
            <v>442AM</v>
          </cell>
          <cell r="E2119" t="str">
            <v>panel 175 x 725 mm</v>
          </cell>
        </row>
        <row r="2120">
          <cell r="D2120" t="str">
            <v>442AN</v>
          </cell>
          <cell r="E2120" t="str">
            <v>panel 180 x 300 mm</v>
          </cell>
        </row>
        <row r="2121">
          <cell r="D2121" t="str">
            <v>442AO</v>
          </cell>
          <cell r="E2121" t="str">
            <v>panel 180 x 500 mm</v>
          </cell>
        </row>
        <row r="2122">
          <cell r="D2122" t="str">
            <v>442AP</v>
          </cell>
          <cell r="E2122" t="str">
            <v>panel 180 x 600 mm</v>
          </cell>
        </row>
        <row r="2123">
          <cell r="D2123" t="str">
            <v>442AQ</v>
          </cell>
          <cell r="E2123" t="str">
            <v>panel 200 x 1000 mm</v>
          </cell>
        </row>
        <row r="2124">
          <cell r="D2124" t="str">
            <v>442AR</v>
          </cell>
          <cell r="E2124" t="str">
            <v>panel 200 x 1100 mm</v>
          </cell>
        </row>
        <row r="2125">
          <cell r="D2125" t="str">
            <v>442AS</v>
          </cell>
          <cell r="E2125" t="str">
            <v>panel 200 x 1200 mm</v>
          </cell>
        </row>
        <row r="2126">
          <cell r="D2126" t="str">
            <v>442AT</v>
          </cell>
          <cell r="E2126" t="str">
            <v>panel 200 x 150 mm</v>
          </cell>
        </row>
        <row r="2127">
          <cell r="D2127" t="str">
            <v>442AU</v>
          </cell>
          <cell r="E2127" t="str">
            <v>panel 200 x 2400 mm</v>
          </cell>
        </row>
        <row r="2128">
          <cell r="D2128" t="str">
            <v>442AV</v>
          </cell>
          <cell r="E2128" t="str">
            <v>panel 200 x 220 mm</v>
          </cell>
        </row>
        <row r="2129">
          <cell r="D2129" t="str">
            <v>442AW</v>
          </cell>
          <cell r="E2129" t="str">
            <v xml:space="preserve">panel 200 x 300 mm </v>
          </cell>
        </row>
        <row r="2130">
          <cell r="D2130" t="str">
            <v>442AX</v>
          </cell>
          <cell r="E2130" t="str">
            <v>panel 200 x 400 mm</v>
          </cell>
        </row>
        <row r="2131">
          <cell r="D2131" t="str">
            <v>442AY</v>
          </cell>
          <cell r="E2131" t="str">
            <v>panel 200 x 500 mm</v>
          </cell>
        </row>
        <row r="2132">
          <cell r="D2132" t="str">
            <v>442AZ</v>
          </cell>
          <cell r="E2132" t="str">
            <v>panel 200 x 600 mm</v>
          </cell>
        </row>
        <row r="2133">
          <cell r="D2133" t="str">
            <v>442B1</v>
          </cell>
          <cell r="E2133" t="str">
            <v>panel 200 x 700 mm</v>
          </cell>
        </row>
        <row r="2134">
          <cell r="D2134" t="str">
            <v>442B2</v>
          </cell>
          <cell r="E2134" t="str">
            <v>panel 200 x 800 mm</v>
          </cell>
        </row>
        <row r="2135">
          <cell r="D2135" t="str">
            <v>442B3</v>
          </cell>
          <cell r="E2135" t="str">
            <v>panel 200 x 950 mm</v>
          </cell>
        </row>
        <row r="2136">
          <cell r="D2136" t="str">
            <v>442B4</v>
          </cell>
          <cell r="E2136" t="str">
            <v>panel 220 x 600 mm</v>
          </cell>
        </row>
        <row r="2137">
          <cell r="D2137" t="str">
            <v>442B5</v>
          </cell>
          <cell r="E2137" t="str">
            <v>panel 230 x 600 mm</v>
          </cell>
        </row>
        <row r="2138">
          <cell r="D2138" t="str">
            <v>442B6</v>
          </cell>
          <cell r="E2138" t="str">
            <v>panel 250 x 1000 mm</v>
          </cell>
        </row>
        <row r="2139">
          <cell r="D2139" t="str">
            <v>442B7</v>
          </cell>
          <cell r="E2139" t="str">
            <v>panel 250 x 1200 mm</v>
          </cell>
        </row>
        <row r="2140">
          <cell r="D2140" t="str">
            <v>442B8</v>
          </cell>
          <cell r="E2140" t="str">
            <v>panel 250 x 2400 mm</v>
          </cell>
        </row>
        <row r="2141">
          <cell r="D2141" t="str">
            <v>442B9</v>
          </cell>
          <cell r="E2141" t="str">
            <v>panel 250 x 250 mm</v>
          </cell>
        </row>
        <row r="2142">
          <cell r="D2142" t="str">
            <v>442BA</v>
          </cell>
          <cell r="E2142" t="str">
            <v>panel 250 x 300 mm</v>
          </cell>
        </row>
        <row r="2143">
          <cell r="D2143" t="str">
            <v>442BB</v>
          </cell>
          <cell r="E2143" t="str">
            <v>panel 250 x 425 mm</v>
          </cell>
        </row>
        <row r="2144">
          <cell r="D2144" t="str">
            <v>442BC</v>
          </cell>
          <cell r="E2144" t="str">
            <v>panel 250 x 500 mm</v>
          </cell>
        </row>
        <row r="2145">
          <cell r="D2145" t="str">
            <v>442BD</v>
          </cell>
          <cell r="E2145" t="str">
            <v>panel 250 x 550 mm</v>
          </cell>
        </row>
        <row r="2146">
          <cell r="D2146" t="str">
            <v>442BE</v>
          </cell>
          <cell r="E2146" t="str">
            <v>panel 250 x 600 mm</v>
          </cell>
        </row>
        <row r="2147">
          <cell r="D2147" t="str">
            <v>442BF</v>
          </cell>
          <cell r="E2147" t="str">
            <v>panel 250 x 800 mm</v>
          </cell>
        </row>
        <row r="2148">
          <cell r="D2148" t="str">
            <v>442BG</v>
          </cell>
          <cell r="E2148" t="str">
            <v>panel 250 x 900 mm</v>
          </cell>
        </row>
        <row r="2149">
          <cell r="D2149" t="str">
            <v>442BH</v>
          </cell>
          <cell r="E2149" t="str">
            <v>panel 270 x 600 mm</v>
          </cell>
        </row>
        <row r="2150">
          <cell r="D2150" t="str">
            <v>442BI</v>
          </cell>
          <cell r="E2150" t="str">
            <v>panel 275 x 500 mm</v>
          </cell>
        </row>
        <row r="2151">
          <cell r="D2151" t="str">
            <v>442BJ</v>
          </cell>
          <cell r="E2151" t="str">
            <v>panel 275 x 525 mm</v>
          </cell>
        </row>
        <row r="2152">
          <cell r="D2152" t="str">
            <v>442BK</v>
          </cell>
          <cell r="E2152" t="str">
            <v>panel 275 x 700 mm</v>
          </cell>
        </row>
        <row r="2153">
          <cell r="D2153" t="str">
            <v>442BL</v>
          </cell>
          <cell r="E2153" t="str">
            <v>panel 280 x 500 mm</v>
          </cell>
        </row>
        <row r="2154">
          <cell r="D2154" t="str">
            <v>442BM</v>
          </cell>
          <cell r="E2154" t="str">
            <v>panel 280 x 600 mm</v>
          </cell>
        </row>
        <row r="2155">
          <cell r="D2155" t="str">
            <v>442BN</v>
          </cell>
          <cell r="E2155" t="str">
            <v>panel 300 x 1200 mm</v>
          </cell>
        </row>
        <row r="2156">
          <cell r="D2156" t="str">
            <v>442BO</v>
          </cell>
          <cell r="E2156" t="str">
            <v>panel 300 x 2400 mm</v>
          </cell>
        </row>
        <row r="2157">
          <cell r="D2157" t="str">
            <v>442BP</v>
          </cell>
          <cell r="E2157" t="str">
            <v>panel 300 x 300 mm</v>
          </cell>
        </row>
        <row r="2158">
          <cell r="D2158" t="str">
            <v>442BQ</v>
          </cell>
          <cell r="E2158" t="str">
            <v>panel 300 x 350 mm</v>
          </cell>
        </row>
        <row r="2159">
          <cell r="D2159" t="str">
            <v>442BR</v>
          </cell>
          <cell r="E2159" t="str">
            <v>panel 300 x 400 mm</v>
          </cell>
        </row>
        <row r="2160">
          <cell r="D2160" t="str">
            <v>442BS</v>
          </cell>
          <cell r="E2160" t="str">
            <v>panel 300 x 500 mm</v>
          </cell>
        </row>
        <row r="2161">
          <cell r="D2161" t="str">
            <v>442BT</v>
          </cell>
          <cell r="E2161" t="str">
            <v>panel 300 x 600 mm</v>
          </cell>
        </row>
        <row r="2162">
          <cell r="D2162" t="str">
            <v>442BU</v>
          </cell>
          <cell r="E2162" t="str">
            <v xml:space="preserve">panel 300 x 800 mm </v>
          </cell>
        </row>
        <row r="2163">
          <cell r="D2163" t="str">
            <v>442BV</v>
          </cell>
          <cell r="E2163" t="str">
            <v>panel 300 x x900 mm</v>
          </cell>
        </row>
        <row r="2164">
          <cell r="D2164" t="str">
            <v>442BW</v>
          </cell>
          <cell r="E2164" t="str">
            <v>panel 320 x 500 mm</v>
          </cell>
        </row>
        <row r="2165">
          <cell r="D2165" t="str">
            <v>442BX</v>
          </cell>
          <cell r="E2165" t="str">
            <v>panel 340 x x600 mm</v>
          </cell>
        </row>
        <row r="2166">
          <cell r="D2166" t="str">
            <v>442BY</v>
          </cell>
          <cell r="E2166" t="str">
            <v>panel 350 x 1200 mm</v>
          </cell>
        </row>
        <row r="2167">
          <cell r="D2167" t="str">
            <v>442BZ</v>
          </cell>
          <cell r="E2167" t="str">
            <v>panel 350 x 2400 mm</v>
          </cell>
        </row>
        <row r="2168">
          <cell r="D2168" t="str">
            <v>442C1</v>
          </cell>
          <cell r="E2168" t="str">
            <v>panel 350 x 500 mm</v>
          </cell>
        </row>
        <row r="2169">
          <cell r="D2169" t="str">
            <v>442C2</v>
          </cell>
          <cell r="E2169" t="str">
            <v>panel 350 x x600 mm</v>
          </cell>
        </row>
        <row r="2170">
          <cell r="D2170" t="str">
            <v>442C3</v>
          </cell>
          <cell r="E2170" t="str">
            <v>panel 370 x 600 mm</v>
          </cell>
        </row>
        <row r="2171">
          <cell r="D2171" t="str">
            <v>442C4</v>
          </cell>
          <cell r="E2171" t="str">
            <v>panel 380 x 600mm</v>
          </cell>
        </row>
        <row r="2172">
          <cell r="D2172" t="str">
            <v>442C5</v>
          </cell>
          <cell r="E2172" t="str">
            <v>panel 400 x 1000 mm</v>
          </cell>
        </row>
        <row r="2173">
          <cell r="D2173" t="str">
            <v>442C6</v>
          </cell>
          <cell r="E2173" t="str">
            <v>panel 400 x 1200 mm</v>
          </cell>
        </row>
        <row r="2174">
          <cell r="D2174" t="str">
            <v>442C7</v>
          </cell>
          <cell r="E2174" t="str">
            <v>panel 400 x 2400 mm</v>
          </cell>
        </row>
        <row r="2175">
          <cell r="D2175" t="str">
            <v>442C8</v>
          </cell>
          <cell r="E2175" t="str">
            <v>panel 400 x 500 mm</v>
          </cell>
        </row>
        <row r="2176">
          <cell r="D2176" t="str">
            <v>442C9</v>
          </cell>
          <cell r="E2176" t="str">
            <v>panel 400 x 600 mm</v>
          </cell>
        </row>
        <row r="2177">
          <cell r="D2177" t="str">
            <v>442CA</v>
          </cell>
          <cell r="E2177" t="str">
            <v>panel 420 x 600 mm</v>
          </cell>
        </row>
        <row r="2178">
          <cell r="D2178" t="str">
            <v>442CB</v>
          </cell>
          <cell r="E2178" t="str">
            <v>panel 450 x 1200 mm</v>
          </cell>
        </row>
        <row r="2179">
          <cell r="D2179" t="str">
            <v>442CC</v>
          </cell>
          <cell r="E2179" t="str">
            <v>panel 450 x 2400 mm</v>
          </cell>
        </row>
        <row r="2180">
          <cell r="D2180" t="str">
            <v>442CD</v>
          </cell>
          <cell r="E2180" t="str">
            <v>panel 450 x 600 mm</v>
          </cell>
        </row>
        <row r="2181">
          <cell r="D2181" t="str">
            <v>442CE</v>
          </cell>
          <cell r="E2181" t="str">
            <v>panel 470 x 600 mm</v>
          </cell>
        </row>
        <row r="2182">
          <cell r="D2182" t="str">
            <v>442CF</v>
          </cell>
          <cell r="E2182" t="str">
            <v>panel 480 x 600 mm</v>
          </cell>
        </row>
        <row r="2183">
          <cell r="D2183" t="str">
            <v>442CG</v>
          </cell>
          <cell r="E2183" t="str">
            <v>panel 50 x 200 mm</v>
          </cell>
        </row>
        <row r="2184">
          <cell r="D2184" t="str">
            <v>442CH</v>
          </cell>
          <cell r="E2184" t="str">
            <v xml:space="preserve">panel 50 x 250 mm </v>
          </cell>
        </row>
        <row r="2185">
          <cell r="D2185" t="str">
            <v>442CI</v>
          </cell>
          <cell r="E2185" t="str">
            <v>panel 50 x 300 mm</v>
          </cell>
        </row>
        <row r="2186">
          <cell r="D2186" t="str">
            <v>442CJ</v>
          </cell>
          <cell r="E2186" t="str">
            <v>panel 500 x 1000 mm</v>
          </cell>
        </row>
        <row r="2187">
          <cell r="D2187" t="str">
            <v>442CK</v>
          </cell>
          <cell r="E2187" t="str">
            <v xml:space="preserve">panel 500 x 1200 mm </v>
          </cell>
        </row>
        <row r="2188">
          <cell r="D2188" t="str">
            <v>442CL</v>
          </cell>
          <cell r="E2188" t="str">
            <v>panel 500 x 2400 mm</v>
          </cell>
        </row>
        <row r="2189">
          <cell r="D2189" t="str">
            <v>442CM</v>
          </cell>
          <cell r="E2189" t="str">
            <v>panel 500 x 600 mm</v>
          </cell>
        </row>
        <row r="2190">
          <cell r="D2190" t="str">
            <v>442CN</v>
          </cell>
          <cell r="E2190" t="str">
            <v>panel 500 x 700 mm</v>
          </cell>
        </row>
        <row r="2191">
          <cell r="D2191" t="str">
            <v>442CO</v>
          </cell>
          <cell r="E2191" t="str">
            <v>panel 550 x 1200 mm</v>
          </cell>
        </row>
        <row r="2192">
          <cell r="D2192" t="str">
            <v>442CP</v>
          </cell>
          <cell r="E2192" t="str">
            <v>panel 600 x 1200 mm</v>
          </cell>
        </row>
        <row r="2193">
          <cell r="D2193" t="str">
            <v>442CQ</v>
          </cell>
          <cell r="E2193" t="str">
            <v>panel 600 x 2400 mm</v>
          </cell>
        </row>
        <row r="2194">
          <cell r="D2194" t="str">
            <v>442CR</v>
          </cell>
          <cell r="E2194" t="str">
            <v>panel 600 x 200 mm</v>
          </cell>
        </row>
        <row r="2195">
          <cell r="D2195" t="str">
            <v>442CS</v>
          </cell>
          <cell r="E2195" t="str">
            <v>panel 600 x 600 mm</v>
          </cell>
        </row>
        <row r="2196">
          <cell r="D2196" t="str">
            <v>442CT</v>
          </cell>
          <cell r="E2196" t="str">
            <v>panel 600 x 800 mm</v>
          </cell>
        </row>
        <row r="2197">
          <cell r="D2197" t="str">
            <v>442CU</v>
          </cell>
          <cell r="E2197" t="str">
            <v>panel 600 x 900 mm</v>
          </cell>
        </row>
        <row r="2198">
          <cell r="D2198" t="str">
            <v>442CV</v>
          </cell>
          <cell r="E2198" t="str">
            <v>panel 70 x 600 mm</v>
          </cell>
        </row>
        <row r="2199">
          <cell r="D2199" t="str">
            <v>442CW</v>
          </cell>
          <cell r="E2199" t="str">
            <v>panel 80 x 600 mm</v>
          </cell>
        </row>
        <row r="2200">
          <cell r="D2200" t="str">
            <v>442CX</v>
          </cell>
          <cell r="E2200" t="str">
            <v>panel fenolico 18 mm de 1.20 m x 2.44 m</v>
          </cell>
        </row>
        <row r="2201">
          <cell r="D2201" t="str">
            <v>442CY</v>
          </cell>
          <cell r="E2201" t="str">
            <v>panel muro 0.30 x 2.50 m</v>
          </cell>
        </row>
        <row r="2202">
          <cell r="D2202" t="str">
            <v>442CZ</v>
          </cell>
          <cell r="E2202" t="str">
            <v>panel muro 0.30 x 2.90 m</v>
          </cell>
        </row>
        <row r="2203">
          <cell r="D2203" t="str">
            <v>442D1</v>
          </cell>
          <cell r="E2203" t="str">
            <v>panel muro 0.40 x 2.90 m</v>
          </cell>
        </row>
        <row r="2204">
          <cell r="D2204" t="str">
            <v>442D2</v>
          </cell>
          <cell r="E2204" t="str">
            <v>panel muro 0.50 x 2.42 m</v>
          </cell>
        </row>
        <row r="2205">
          <cell r="D2205" t="str">
            <v>442D3</v>
          </cell>
          <cell r="E2205" t="str">
            <v>panel muro 0.50 x 2.52 m</v>
          </cell>
        </row>
        <row r="2206">
          <cell r="D2206" t="str">
            <v>442D4</v>
          </cell>
          <cell r="E2206" t="str">
            <v>panel muro 0.50 x 2.54 m</v>
          </cell>
        </row>
        <row r="2207">
          <cell r="D2207" t="str">
            <v>442D5</v>
          </cell>
          <cell r="E2207" t="str">
            <v>panel muro 0.50 x 2.90 m</v>
          </cell>
        </row>
        <row r="2208">
          <cell r="D2208" t="str">
            <v>442D6</v>
          </cell>
          <cell r="E2208" t="str">
            <v>panel muro 0.54 x 2.90 m</v>
          </cell>
        </row>
        <row r="2209">
          <cell r="D2209" t="str">
            <v>442D7</v>
          </cell>
          <cell r="E2209" t="str">
            <v>panel muro 0.60 x 2.90 m</v>
          </cell>
        </row>
        <row r="2210">
          <cell r="D2210" t="str">
            <v>442D8</v>
          </cell>
          <cell r="E2210" t="str">
            <v>panel muro 0.75 x 2.90 m</v>
          </cell>
        </row>
        <row r="2211">
          <cell r="D2211" t="str">
            <v>442D9</v>
          </cell>
          <cell r="E2211" t="str">
            <v>panel para sardinel 0.40 x 2.00 m</v>
          </cell>
        </row>
        <row r="2212">
          <cell r="D2212" t="str">
            <v>442DA</v>
          </cell>
          <cell r="E2212" t="str">
            <v>mini angulo 1200 mm</v>
          </cell>
        </row>
        <row r="2213">
          <cell r="D2213" t="str">
            <v>442DB</v>
          </cell>
          <cell r="E2213" t="str">
            <v>pin doble</v>
          </cell>
        </row>
        <row r="2214">
          <cell r="D2214" t="str">
            <v>442DC</v>
          </cell>
          <cell r="E2214" t="str">
            <v>pin sencillo</v>
          </cell>
        </row>
        <row r="2215">
          <cell r="D2215" t="str">
            <v>442DD</v>
          </cell>
          <cell r="E2215" t="str">
            <v>poste para mensula</v>
          </cell>
        </row>
        <row r="2216">
          <cell r="D2216" t="str">
            <v>442M1</v>
          </cell>
          <cell r="E2216" t="str">
            <v xml:space="preserve">molinete </v>
          </cell>
        </row>
        <row r="2217">
          <cell r="D2217" t="str">
            <v>4541F</v>
          </cell>
          <cell r="E2217" t="str">
            <v>cono slump</v>
          </cell>
        </row>
        <row r="2218">
          <cell r="D2218" t="str">
            <v>46111</v>
          </cell>
          <cell r="E2218" t="str">
            <v>herramienta y equipo menor</v>
          </cell>
        </row>
        <row r="2219">
          <cell r="D2219" t="str">
            <v>46199</v>
          </cell>
          <cell r="E2219" t="str">
            <v>dotacion seguridad industrial</v>
          </cell>
        </row>
        <row r="2220">
          <cell r="D2220" t="str">
            <v>47111</v>
          </cell>
          <cell r="E2220" t="str">
            <v>elementos de consumo y proteccion</v>
          </cell>
        </row>
        <row r="2221">
          <cell r="D2221" t="str">
            <v>48141</v>
          </cell>
          <cell r="E2221" t="str">
            <v>cortadora de adobe/bloque</v>
          </cell>
        </row>
        <row r="2222">
          <cell r="D2222" t="str">
            <v>48142</v>
          </cell>
          <cell r="E2222" t="str">
            <v>disco diamante para cortadora adobe/bloque</v>
          </cell>
        </row>
        <row r="2223">
          <cell r="D2223" t="str">
            <v>48Z18</v>
          </cell>
          <cell r="E2223" t="str">
            <v>can madera abarco de 2.00-2.20 m</v>
          </cell>
        </row>
        <row r="2224">
          <cell r="D2224" t="str">
            <v>48Z19</v>
          </cell>
          <cell r="E2224" t="str">
            <v>can madera abarco de 2.80-3.00 m</v>
          </cell>
        </row>
        <row r="2225">
          <cell r="D2225" t="str">
            <v>48Z1A</v>
          </cell>
          <cell r="E2225" t="str">
            <v>can madera comun de 2.80-3.00 m</v>
          </cell>
        </row>
        <row r="2226">
          <cell r="D2226" t="str">
            <v>49111</v>
          </cell>
          <cell r="E2226" t="str">
            <v>torre grua</v>
          </cell>
        </row>
        <row r="2227">
          <cell r="D2227" t="str">
            <v>49112</v>
          </cell>
          <cell r="E2227" t="str">
            <v>malacate mixto</v>
          </cell>
        </row>
        <row r="2228">
          <cell r="D2228" t="str">
            <v>4J211</v>
          </cell>
          <cell r="E2228" t="str">
            <v>cortadora de baldosin</v>
          </cell>
        </row>
        <row r="2229">
          <cell r="D2229" t="str">
            <v>4K151</v>
          </cell>
          <cell r="E2229" t="str">
            <v>allanadora de 36"</v>
          </cell>
        </row>
        <row r="2230">
          <cell r="D2230" t="str">
            <v>4K152</v>
          </cell>
          <cell r="E2230" t="str">
            <v>cortadora de piso</v>
          </cell>
        </row>
        <row r="2231">
          <cell r="D2231" t="str">
            <v>4O311</v>
          </cell>
          <cell r="E2231" t="str">
            <v>sierra sable</v>
          </cell>
        </row>
        <row r="2232">
          <cell r="D2232" t="str">
            <v>4P111</v>
          </cell>
          <cell r="E2232" t="str">
            <v>sillas operativas giratorias</v>
          </cell>
        </row>
        <row r="2233">
          <cell r="D2233" t="str">
            <v>4P112</v>
          </cell>
          <cell r="E2233" t="str">
            <v>escritorios</v>
          </cell>
        </row>
        <row r="2234">
          <cell r="D2234" t="str">
            <v>4P113</v>
          </cell>
          <cell r="E2234" t="str">
            <v>mesas reuniones 6 puestos</v>
          </cell>
        </row>
        <row r="2235">
          <cell r="D2235" t="str">
            <v>4P114</v>
          </cell>
          <cell r="E2235" t="str">
            <v>computadores</v>
          </cell>
        </row>
        <row r="2236">
          <cell r="D2236" t="str">
            <v>4P115</v>
          </cell>
          <cell r="E2236" t="str">
            <v>impresoras</v>
          </cell>
        </row>
        <row r="2237">
          <cell r="D2237" t="str">
            <v>4V111</v>
          </cell>
          <cell r="E2237" t="str">
            <v>bulldozer cat d6h</v>
          </cell>
        </row>
        <row r="2238">
          <cell r="D2238" t="str">
            <v>4V311</v>
          </cell>
          <cell r="E2238" t="str">
            <v>cilindro vibrocompactador ingersoll rand dd22</v>
          </cell>
        </row>
        <row r="2239">
          <cell r="D2239" t="str">
            <v>4V511</v>
          </cell>
          <cell r="E2239" t="str">
            <v>carro tanque para agua</v>
          </cell>
        </row>
        <row r="2240">
          <cell r="D2240" t="str">
            <v>4V711</v>
          </cell>
          <cell r="E2240" t="str">
            <v>compresor ingersoll rand p185wjd</v>
          </cell>
        </row>
        <row r="2241">
          <cell r="D2241" t="str">
            <v>4V712</v>
          </cell>
          <cell r="E2241" t="str">
            <v>compresor</v>
          </cell>
        </row>
        <row r="2242">
          <cell r="D2242" t="str">
            <v>4Z111</v>
          </cell>
          <cell r="E2242" t="str">
            <v>abrazadera giratoria 48mm</v>
          </cell>
        </row>
        <row r="2243">
          <cell r="D2243" t="str">
            <v>4Z112</v>
          </cell>
          <cell r="E2243" t="str">
            <v>tornillo nivelador escualizable 600mm</v>
          </cell>
        </row>
        <row r="2244">
          <cell r="D2244" t="str">
            <v>4Z113</v>
          </cell>
          <cell r="E2244" t="str">
            <v>vertical 1500mm con pin</v>
          </cell>
        </row>
        <row r="2245">
          <cell r="D2245" t="str">
            <v>4Z114</v>
          </cell>
          <cell r="E2245" t="str">
            <v>horizontal 1400mm</v>
          </cell>
        </row>
        <row r="2246">
          <cell r="D2246" t="str">
            <v>4Z115</v>
          </cell>
          <cell r="E2246" t="str">
            <v>diagonal 3000x2000mm</v>
          </cell>
        </row>
        <row r="2247">
          <cell r="D2247" t="str">
            <v>4Z116</v>
          </cell>
          <cell r="E2247" t="str">
            <v>plataforma 1400mm</v>
          </cell>
        </row>
        <row r="2248">
          <cell r="D2248" t="str">
            <v>4Z117</v>
          </cell>
          <cell r="E2248" t="str">
            <v>escalera</v>
          </cell>
        </row>
        <row r="2249">
          <cell r="D2249" t="str">
            <v>4Z118</v>
          </cell>
          <cell r="E2249" t="str">
            <v>tornillo nivelador con ruedas</v>
          </cell>
        </row>
        <row r="2250">
          <cell r="D2250" t="str">
            <v>4Z119</v>
          </cell>
          <cell r="E2250" t="str">
            <v>rodapies 1400mm</v>
          </cell>
        </row>
        <row r="2251">
          <cell r="D2251" t="str">
            <v>4Z121</v>
          </cell>
          <cell r="E2251" t="str">
            <v>vibrocompactador (canguro)</v>
          </cell>
        </row>
        <row r="2252">
          <cell r="D2252" t="str">
            <v>4Z122</v>
          </cell>
          <cell r="E2252" t="str">
            <v>vibrocompactador (rana)</v>
          </cell>
        </row>
        <row r="2253">
          <cell r="D2253" t="str">
            <v>4Z123</v>
          </cell>
          <cell r="E2253" t="str">
            <v>coche de una llanta</v>
          </cell>
        </row>
        <row r="2254">
          <cell r="D2254" t="str">
            <v>4Z124</v>
          </cell>
          <cell r="E2254" t="str">
            <v xml:space="preserve">andamio con tijera tramo completo 1.50 x 1.50 </v>
          </cell>
        </row>
        <row r="2255">
          <cell r="D2255" t="str">
            <v>4Z125</v>
          </cell>
          <cell r="E2255" t="str">
            <v>vibrador electrico para concreto</v>
          </cell>
        </row>
        <row r="2256">
          <cell r="D2256" t="str">
            <v>4Z126</v>
          </cell>
          <cell r="E2256" t="str">
            <v>pulidora manual electrica</v>
          </cell>
        </row>
        <row r="2257">
          <cell r="D2257" t="str">
            <v>4Z127</v>
          </cell>
          <cell r="E2257" t="str">
            <v>bascula de 500kg</v>
          </cell>
        </row>
        <row r="2258">
          <cell r="D2258" t="str">
            <v>4Z128</v>
          </cell>
          <cell r="E2258" t="str">
            <v>extencion cauchetada por metro</v>
          </cell>
        </row>
        <row r="2259">
          <cell r="D2259" t="str">
            <v>4Z129</v>
          </cell>
          <cell r="E2259" t="str">
            <v>concretadora 2 sacos</v>
          </cell>
        </row>
        <row r="2260">
          <cell r="D2260" t="str">
            <v>4Z131</v>
          </cell>
          <cell r="E2260" t="str">
            <v>andamio colgante 60 m</v>
          </cell>
        </row>
        <row r="2261">
          <cell r="D2261" t="str">
            <v>4Z132</v>
          </cell>
          <cell r="E2261" t="str">
            <v>andamio colgante 80 m</v>
          </cell>
        </row>
        <row r="2262">
          <cell r="D2262" t="str">
            <v>4Z133</v>
          </cell>
          <cell r="E2262" t="str">
            <v>taco metalico corto 2,00 a 3,30 m</v>
          </cell>
        </row>
        <row r="2263">
          <cell r="D2263" t="str">
            <v>4Z134</v>
          </cell>
          <cell r="E2263" t="str">
            <v>taco metalico largo de 2,20 a 3,80 m</v>
          </cell>
        </row>
        <row r="2264">
          <cell r="D2264" t="str">
            <v>4Z135</v>
          </cell>
          <cell r="E2264" t="str">
            <v>cercha 3,00 m</v>
          </cell>
        </row>
        <row r="2265">
          <cell r="D2265" t="str">
            <v>4Z136</v>
          </cell>
          <cell r="E2265" t="str">
            <v>formaleta columna circular 0.55, 0.60 x 2.40 m (juego)</v>
          </cell>
        </row>
        <row r="2266">
          <cell r="D2266" t="str">
            <v>4Z137</v>
          </cell>
          <cell r="E2266" t="str">
            <v>formaleta muro tapa 0.60 x 2.40 m</v>
          </cell>
        </row>
        <row r="2267">
          <cell r="D2267" t="str">
            <v>4Z138</v>
          </cell>
          <cell r="E2267" t="str">
            <v>tornillos (unir tapas entre si)</v>
          </cell>
        </row>
        <row r="2268">
          <cell r="D2268" t="str">
            <v>4Z139</v>
          </cell>
          <cell r="E2268" t="str">
            <v>herramienta y equipo menor</v>
          </cell>
        </row>
        <row r="2269">
          <cell r="D2269" t="str">
            <v>4Z141</v>
          </cell>
          <cell r="E2269" t="str">
            <v>dotacion seguridad industrial</v>
          </cell>
        </row>
        <row r="2270">
          <cell r="D2270" t="str">
            <v>4Z142</v>
          </cell>
          <cell r="E2270" t="str">
            <v>elementos de consumo y proteccion</v>
          </cell>
        </row>
        <row r="2271">
          <cell r="D2271" t="str">
            <v>4Z143</v>
          </cell>
          <cell r="E2271" t="str">
            <v>cortadora de adobe/bloque</v>
          </cell>
        </row>
        <row r="2272">
          <cell r="D2272" t="str">
            <v>4Z144</v>
          </cell>
          <cell r="E2272" t="str">
            <v>disco diamante para cortadora adobe/bloque</v>
          </cell>
        </row>
        <row r="2273">
          <cell r="D2273" t="str">
            <v>4Z145</v>
          </cell>
          <cell r="E2273" t="str">
            <v>plataforma escotilla 1400mm</v>
          </cell>
        </row>
        <row r="2274">
          <cell r="D2274" t="str">
            <v>4Z146</v>
          </cell>
          <cell r="E2274" t="str">
            <v>base</v>
          </cell>
        </row>
        <row r="2275">
          <cell r="D2275" t="str">
            <v>4Z147</v>
          </cell>
          <cell r="E2275" t="str">
            <v>conector mellizo</v>
          </cell>
        </row>
        <row r="2276">
          <cell r="D2276" t="str">
            <v>4Z148</v>
          </cell>
          <cell r="E2276" t="str">
            <v>horquilla</v>
          </cell>
        </row>
        <row r="2277">
          <cell r="D2277" t="str">
            <v>4Z149</v>
          </cell>
          <cell r="E2277" t="str">
            <v>pasador seguridad</v>
          </cell>
        </row>
        <row r="2278">
          <cell r="D2278" t="str">
            <v>4Z151</v>
          </cell>
          <cell r="E2278" t="str">
            <v>pin acople graduable</v>
          </cell>
        </row>
        <row r="2279">
          <cell r="D2279" t="str">
            <v>4Z152</v>
          </cell>
          <cell r="E2279" t="str">
            <v>caseton en icopor</v>
          </cell>
        </row>
        <row r="2280">
          <cell r="D2280" t="str">
            <v>4Z153</v>
          </cell>
          <cell r="E2280" t="str">
            <v>caseton en icopor</v>
          </cell>
        </row>
        <row r="2281">
          <cell r="D2281" t="str">
            <v>4Z154</v>
          </cell>
          <cell r="E2281" t="str">
            <v xml:space="preserve">cortadora de piso </v>
          </cell>
        </row>
        <row r="2282">
          <cell r="D2282" t="str">
            <v>4Z155</v>
          </cell>
          <cell r="E2282" t="str">
            <v>alineador 3000 mm</v>
          </cell>
        </row>
        <row r="2283">
          <cell r="D2283" t="str">
            <v>4Z156</v>
          </cell>
          <cell r="E2283" t="str">
            <v>corbata 600 mm</v>
          </cell>
        </row>
        <row r="2284">
          <cell r="D2284" t="str">
            <v>4Z157</v>
          </cell>
          <cell r="E2284" t="str">
            <v>molinetes con base y freno de mano</v>
          </cell>
        </row>
        <row r="2285">
          <cell r="D2285" t="str">
            <v>4Z158</v>
          </cell>
          <cell r="E2285" t="str">
            <v>molinetes de seguridad con base - freno de pie y mano</v>
          </cell>
        </row>
        <row r="2286">
          <cell r="D2286" t="str">
            <v>4Z159</v>
          </cell>
          <cell r="E2286" t="str">
            <v>manila para molinetes por metro</v>
          </cell>
        </row>
        <row r="2287">
          <cell r="D2287" t="str">
            <v>4Z161</v>
          </cell>
          <cell r="E2287" t="str">
            <v>taladro rotopercutor 1-1/4"</v>
          </cell>
        </row>
        <row r="2288">
          <cell r="D2288" t="str">
            <v>4Z162</v>
          </cell>
          <cell r="E2288" t="str">
            <v>tapa ajustable formaleta muro esquina todas las dimenciones</v>
          </cell>
        </row>
        <row r="2289">
          <cell r="D2289" t="str">
            <v>4Z163</v>
          </cell>
          <cell r="E2289" t="str">
            <v>angulo esquinero de 2.40 m</v>
          </cell>
        </row>
        <row r="2290">
          <cell r="D2290" t="str">
            <v>4Z164</v>
          </cell>
          <cell r="E2290" t="str">
            <v>formaleta columna tapa 0.60 x 2.40 m</v>
          </cell>
        </row>
        <row r="2291">
          <cell r="D2291" t="str">
            <v>4Z165</v>
          </cell>
          <cell r="E2291" t="str">
            <v>cuña perno columna</v>
          </cell>
        </row>
        <row r="2292">
          <cell r="D2292" t="str">
            <v>4Z166</v>
          </cell>
          <cell r="E2292" t="str">
            <v>panel muro 0.30 x 2.50 m</v>
          </cell>
        </row>
        <row r="2293">
          <cell r="D2293" t="str">
            <v>4Z167</v>
          </cell>
          <cell r="E2293" t="str">
            <v>can madera abarco de 2.80-3.00 m</v>
          </cell>
        </row>
        <row r="2294">
          <cell r="D2294" t="str">
            <v>4Z168</v>
          </cell>
          <cell r="E2294" t="str">
            <v>cortadora de baldosin</v>
          </cell>
        </row>
        <row r="2295">
          <cell r="D2295" t="str">
            <v>4Z169</v>
          </cell>
          <cell r="E2295" t="str">
            <v>allanadora de 36"</v>
          </cell>
        </row>
        <row r="2296">
          <cell r="D2296" t="str">
            <v>4Z171</v>
          </cell>
          <cell r="E2296" t="str">
            <v>cortadora de piso</v>
          </cell>
        </row>
        <row r="2297">
          <cell r="D2297" t="str">
            <v>4Z172</v>
          </cell>
          <cell r="E2297" t="str">
            <v>sierra sable</v>
          </cell>
        </row>
        <row r="2298">
          <cell r="D2298" t="str">
            <v>4Z173</v>
          </cell>
          <cell r="E2298" t="str">
            <v>base</v>
          </cell>
        </row>
        <row r="2299">
          <cell r="D2299" t="str">
            <v>4Z174</v>
          </cell>
          <cell r="E2299" t="str">
            <v>conector mellizo</v>
          </cell>
        </row>
        <row r="2300">
          <cell r="D2300" t="str">
            <v>4Z175</v>
          </cell>
          <cell r="E2300" t="str">
            <v>alineador 3000 mm</v>
          </cell>
        </row>
        <row r="2301">
          <cell r="D2301" t="str">
            <v>4Z176</v>
          </cell>
          <cell r="E2301" t="str">
            <v>taladro rotopercutor 1-1/4"</v>
          </cell>
        </row>
        <row r="2302">
          <cell r="D2302" t="str">
            <v>4Z177</v>
          </cell>
          <cell r="E2302" t="str">
            <v>angulo esquinero de 2.40 m</v>
          </cell>
        </row>
        <row r="2303">
          <cell r="D2303" t="str">
            <v>4Z178</v>
          </cell>
          <cell r="E2303" t="str">
            <v>can madera abarco de 2.80-3.00 m</v>
          </cell>
        </row>
        <row r="2304">
          <cell r="D2304" t="str">
            <v>4Z179</v>
          </cell>
          <cell r="E2304" t="str">
            <v>vibrocompactador (rana)</v>
          </cell>
        </row>
        <row r="2305">
          <cell r="D2305" t="str">
            <v>4Z181</v>
          </cell>
          <cell r="E2305" t="str">
            <v>pulidora manual electrica</v>
          </cell>
        </row>
        <row r="2306">
          <cell r="D2306" t="str">
            <v>4Z182</v>
          </cell>
          <cell r="E2306" t="str">
            <v>extencion cauchetada por metro</v>
          </cell>
        </row>
        <row r="2307">
          <cell r="D2307" t="str">
            <v>4Z183</v>
          </cell>
          <cell r="E2307" t="str">
            <v>andamio colgante 60 m</v>
          </cell>
        </row>
        <row r="2308">
          <cell r="D2308" t="str">
            <v>4Z184</v>
          </cell>
          <cell r="E2308" t="str">
            <v>formaleta columna circular 0.55, 0.60 x 2.40 m (juego)</v>
          </cell>
        </row>
        <row r="2309">
          <cell r="D2309" t="str">
            <v>4Z185</v>
          </cell>
          <cell r="E2309" t="str">
            <v>formaleta muro tapa 0.60 x 2.40 m</v>
          </cell>
        </row>
        <row r="2310">
          <cell r="D2310" t="str">
            <v>4Z186</v>
          </cell>
          <cell r="E2310" t="str">
            <v>plataforma escotilla 1400mm</v>
          </cell>
        </row>
        <row r="2311">
          <cell r="D2311" t="str">
            <v>4Z187</v>
          </cell>
          <cell r="E2311" t="str">
            <v>tapa ajustable formaleta muro esquina todas las dimenciones</v>
          </cell>
        </row>
        <row r="2312">
          <cell r="D2312" t="str">
            <v>4Z188</v>
          </cell>
          <cell r="E2312" t="str">
            <v>formaleta columna tapa 0.60 x 2.40 m</v>
          </cell>
        </row>
        <row r="2313">
          <cell r="D2313" t="str">
            <v>4Z189</v>
          </cell>
          <cell r="E2313" t="str">
            <v>sillas operativas giratorias</v>
          </cell>
        </row>
        <row r="2314">
          <cell r="D2314" t="str">
            <v>4Z191</v>
          </cell>
          <cell r="E2314" t="str">
            <v>mesas reuniones 6 puestos</v>
          </cell>
        </row>
        <row r="2315">
          <cell r="D2315" t="str">
            <v>4Z192</v>
          </cell>
          <cell r="E2315" t="str">
            <v>computadores</v>
          </cell>
        </row>
        <row r="2316">
          <cell r="D2316" t="str">
            <v>4Z193</v>
          </cell>
          <cell r="E2316" t="str">
            <v>impresoras</v>
          </cell>
        </row>
        <row r="2317">
          <cell r="D2317" t="str">
            <v>4Z194</v>
          </cell>
          <cell r="E2317" t="str">
            <v>bulldozer cat d6h</v>
          </cell>
        </row>
        <row r="2318">
          <cell r="D2318" t="str">
            <v>4Z195</v>
          </cell>
          <cell r="E2318" t="str">
            <v>cilindro vibrocompactador ingersoll rand dd22</v>
          </cell>
        </row>
        <row r="2319">
          <cell r="D2319" t="str">
            <v>4Z196</v>
          </cell>
          <cell r="E2319" t="str">
            <v>carro tanque para agua</v>
          </cell>
        </row>
        <row r="2320">
          <cell r="D2320" t="str">
            <v>4Z197</v>
          </cell>
          <cell r="E2320" t="str">
            <v>compresor ingersoll rand p185wjd</v>
          </cell>
        </row>
        <row r="2321">
          <cell r="D2321" t="str">
            <v>4Z198</v>
          </cell>
          <cell r="E2321" t="str">
            <v>escritorios</v>
          </cell>
        </row>
        <row r="2322">
          <cell r="D2322" t="str">
            <v>4Z199</v>
          </cell>
          <cell r="E2322" t="str">
            <v>caseton en icopor</v>
          </cell>
        </row>
        <row r="2323">
          <cell r="D2323" t="str">
            <v>4Z211</v>
          </cell>
          <cell r="E2323" t="str">
            <v>caseton en icopor</v>
          </cell>
        </row>
        <row r="2324">
          <cell r="D2324" t="str">
            <v>4Z212</v>
          </cell>
          <cell r="E2324" t="str">
            <v>torre grua</v>
          </cell>
        </row>
        <row r="2325">
          <cell r="D2325" t="str">
            <v>4Z213</v>
          </cell>
          <cell r="E2325" t="str">
            <v>malacate mixto</v>
          </cell>
        </row>
        <row r="2326">
          <cell r="D2326" t="str">
            <v>51111</v>
          </cell>
          <cell r="E2326" t="str">
            <v xml:space="preserve">finisher volvo blaw knox pf 161 </v>
          </cell>
        </row>
        <row r="2327">
          <cell r="D2327" t="str">
            <v>51112</v>
          </cell>
          <cell r="E2327" t="str">
            <v>compactador vibratorio</v>
          </cell>
        </row>
        <row r="2328">
          <cell r="D2328" t="str">
            <v>61211</v>
          </cell>
          <cell r="E2328" t="str">
            <v>transporte de bello a envigado (barrio la paz)</v>
          </cell>
        </row>
        <row r="2329">
          <cell r="D2329" t="str">
            <v>61212</v>
          </cell>
          <cell r="E2329" t="str">
            <v>transporte de bello a universidad eafit</v>
          </cell>
        </row>
        <row r="2330">
          <cell r="D2330" t="str">
            <v>61213</v>
          </cell>
          <cell r="E2330" t="str">
            <v>transporte de material granular</v>
          </cell>
        </row>
        <row r="2331">
          <cell r="D2331" t="str">
            <v>61214</v>
          </cell>
          <cell r="E2331" t="str">
            <v>transporte de bello a transito de envigado</v>
          </cell>
        </row>
        <row r="2332">
          <cell r="D2332" t="str">
            <v>61215</v>
          </cell>
          <cell r="E2332" t="str">
            <v>transporte de bello a barrio santa maria de los angeles</v>
          </cell>
        </row>
        <row r="2333">
          <cell r="D2333" t="str">
            <v>68421</v>
          </cell>
          <cell r="E2333" t="str">
            <v>transporte de sabaneta al cerro el volador</v>
          </cell>
        </row>
        <row r="2334">
          <cell r="D2334" t="str">
            <v>68422</v>
          </cell>
          <cell r="E2334" t="str">
            <v>transporte de sabaneta al transito de envigado</v>
          </cell>
        </row>
        <row r="2335">
          <cell r="D2335" t="str">
            <v>68423</v>
          </cell>
          <cell r="E2335" t="str">
            <v>transporte de equipo menor</v>
          </cell>
        </row>
        <row r="2336">
          <cell r="D2336" t="str">
            <v>68424</v>
          </cell>
          <cell r="E2336" t="str">
            <v>transporte adoquin rectangular vehicular 5x10x20 arcilla</v>
          </cell>
        </row>
        <row r="2337">
          <cell r="D2337" t="str">
            <v>68511</v>
          </cell>
          <cell r="E2337" t="str">
            <v>transporte ladrillo rayado horizontal 10x20x40 ne</v>
          </cell>
        </row>
        <row r="2338">
          <cell r="D2338" t="str">
            <v>68512</v>
          </cell>
          <cell r="E2338" t="str">
            <v>transporte ladrillo rayado horizontal 10x20x40 liviano ne</v>
          </cell>
        </row>
        <row r="2339">
          <cell r="D2339" t="str">
            <v>68513</v>
          </cell>
          <cell r="E2339" t="str">
            <v>transporte ladrillo rayado horizontal 12x20x40 ne</v>
          </cell>
        </row>
        <row r="2340">
          <cell r="D2340" t="str">
            <v>68514</v>
          </cell>
          <cell r="E2340" t="str">
            <v>transporte ladrillo rayado horizontal 12x20x40 liviano ne</v>
          </cell>
        </row>
        <row r="2341">
          <cell r="D2341" t="str">
            <v>68515</v>
          </cell>
          <cell r="E2341" t="str">
            <v>transporte bloque a obra</v>
          </cell>
        </row>
        <row r="2342">
          <cell r="D2342" t="str">
            <v>68516</v>
          </cell>
          <cell r="E2342" t="str">
            <v>transporte ladrillo rayado horizontal 15x20x40 liviano ne</v>
          </cell>
        </row>
        <row r="2343">
          <cell r="D2343" t="str">
            <v>68517</v>
          </cell>
          <cell r="E2343" t="str">
            <v>transporte ladrillo rayado horizontal 8x20x40 ne</v>
          </cell>
        </row>
        <row r="2344">
          <cell r="D2344" t="str">
            <v>68518</v>
          </cell>
          <cell r="E2344" t="str">
            <v>transporte ladrillo rayado vertical 10x20x40 e</v>
          </cell>
        </row>
        <row r="2345">
          <cell r="D2345" t="str">
            <v>68519</v>
          </cell>
          <cell r="E2345" t="str">
            <v xml:space="preserve">transporte ladrillo rayado vertical 12x20x40 e </v>
          </cell>
        </row>
        <row r="2346">
          <cell r="D2346" t="str">
            <v>6851A</v>
          </cell>
          <cell r="E2346" t="str">
            <v>transporte ladrillo rayado vertical 15x20x40 e</v>
          </cell>
        </row>
        <row r="2347">
          <cell r="D2347" t="str">
            <v>6851B</v>
          </cell>
          <cell r="E2347" t="str">
            <v>transporte ladrillo rayado vertical 10x20x40 ne</v>
          </cell>
        </row>
        <row r="2348">
          <cell r="D2348" t="str">
            <v>6851C</v>
          </cell>
          <cell r="E2348" t="str">
            <v>transporte ladrillo rayado vertical 12x20x40 ne</v>
          </cell>
        </row>
        <row r="2349">
          <cell r="D2349" t="str">
            <v>6851D</v>
          </cell>
          <cell r="E2349" t="str">
            <v>transporte ladrillo rayado vertical 15x20x40 ne</v>
          </cell>
        </row>
        <row r="2350">
          <cell r="D2350" t="str">
            <v>6851E</v>
          </cell>
          <cell r="E2350" t="str">
            <v>transporte ladrillo liso horizontal #4 10x20x40 ne</v>
          </cell>
        </row>
        <row r="2351">
          <cell r="D2351" t="str">
            <v>6851F</v>
          </cell>
          <cell r="E2351" t="str">
            <v>transporte ladrillo horizontal #5 12x20x33 ne</v>
          </cell>
        </row>
        <row r="2352">
          <cell r="D2352" t="str">
            <v>6851G</v>
          </cell>
          <cell r="E2352" t="str">
            <v>transporte ladrillo liso horizontal #6 15x20x40 ne</v>
          </cell>
        </row>
        <row r="2353">
          <cell r="D2353" t="str">
            <v>6851H</v>
          </cell>
          <cell r="E2353" t="str">
            <v>transporte ladrillo liso horizontal 8cm 8x20x40 ne</v>
          </cell>
        </row>
        <row r="2354">
          <cell r="D2354" t="str">
            <v>6851I</v>
          </cell>
          <cell r="E2354" t="str">
            <v>transporte ladrillo liso horizontal castellano 12x13x30 ne</v>
          </cell>
        </row>
        <row r="2355">
          <cell r="D2355" t="str">
            <v>6851J</v>
          </cell>
          <cell r="E2355" t="str">
            <v>transporte ladrillo liso horizontal catalan natural 10x15x30 ne</v>
          </cell>
        </row>
        <row r="2356">
          <cell r="D2356" t="str">
            <v>6851K</v>
          </cell>
          <cell r="E2356" t="str">
            <v>transporte ladrillo liso horizontal catalan palido 10x15x30 ne</v>
          </cell>
        </row>
        <row r="2357">
          <cell r="D2357" t="str">
            <v>6851L</v>
          </cell>
          <cell r="E2357" t="str">
            <v>transporte ladrillo liso horizontal catalan moreno 10x15x30 ne</v>
          </cell>
        </row>
        <row r="2358">
          <cell r="D2358" t="str">
            <v>6851M</v>
          </cell>
          <cell r="E2358" t="str">
            <v>transporte ladrillo liso horizontal catalan corcho10x15x30 ne</v>
          </cell>
        </row>
        <row r="2359">
          <cell r="D2359" t="str">
            <v>6851N</v>
          </cell>
          <cell r="E2359" t="str">
            <v>transporte ladrillo liso horizontal catalan grande 10x15x40</v>
          </cell>
        </row>
        <row r="2360">
          <cell r="D2360" t="str">
            <v>6851Ñ</v>
          </cell>
          <cell r="E2360" t="str">
            <v>transporte ladrillo liso horizontal bocadillo 6x12x25 ne</v>
          </cell>
        </row>
        <row r="2361">
          <cell r="D2361" t="str">
            <v>6851O</v>
          </cell>
          <cell r="E2361" t="str">
            <v>transporte ladrillo liso horizontal bocadillo corcho 6x12x25 ne</v>
          </cell>
        </row>
        <row r="2362">
          <cell r="D2362" t="str">
            <v>6851P</v>
          </cell>
          <cell r="E2362" t="str">
            <v>transporte ladrillo liso horizontal bocadillo multiperforado 6x12x25 ne</v>
          </cell>
        </row>
        <row r="2363">
          <cell r="D2363" t="str">
            <v>6851Q</v>
          </cell>
          <cell r="E2363" t="str">
            <v>transporte ladrillo liso horizontal milano natural 6x12x40 ne</v>
          </cell>
        </row>
        <row r="2364">
          <cell r="D2364" t="str">
            <v>6851R</v>
          </cell>
          <cell r="E2364" t="str">
            <v>transporte ladrillo liso horizontal milano palido 6x12x40 ne</v>
          </cell>
        </row>
        <row r="2365">
          <cell r="D2365" t="str">
            <v>6851S</v>
          </cell>
          <cell r="E2365" t="str">
            <v>transporte ladrillo liso horizontal milano moreno 6x12x40 ne</v>
          </cell>
        </row>
        <row r="2366">
          <cell r="D2366" t="str">
            <v>6851T</v>
          </cell>
          <cell r="E2366" t="str">
            <v>transporte ladrillo natural liso vertical bocadillo stiff 6x12x24 e</v>
          </cell>
        </row>
        <row r="2367">
          <cell r="D2367" t="str">
            <v>6851U</v>
          </cell>
          <cell r="E2367" t="str">
            <v>transporte ladrillo liso vertical bocadillo palido stiff 6x12x24 e</v>
          </cell>
        </row>
        <row r="2368">
          <cell r="D2368" t="str">
            <v>6851V</v>
          </cell>
          <cell r="E2368" t="str">
            <v>transporte ladrillo liso vertical bocadillo moreno stiff 6x12x24 e</v>
          </cell>
        </row>
        <row r="2369">
          <cell r="D2369" t="str">
            <v>6851W</v>
          </cell>
          <cell r="E2369" t="str">
            <v>transporte ladrillo liso vertical terminal bocadillo corcho 6x12x24 e</v>
          </cell>
        </row>
        <row r="2370">
          <cell r="D2370" t="str">
            <v>6851X</v>
          </cell>
          <cell r="E2370" t="str">
            <v>transporte ladrillo liso vertical terminal catalan esctuctural 10x15x30 e</v>
          </cell>
        </row>
        <row r="2371">
          <cell r="D2371" t="str">
            <v>6851Y</v>
          </cell>
          <cell r="E2371" t="str">
            <v>transporte ladrillo liso vertical terminal catalan palido stiff 10x15x30 e</v>
          </cell>
        </row>
        <row r="2372">
          <cell r="D2372" t="str">
            <v>6851Z</v>
          </cell>
          <cell r="E2372" t="str">
            <v>transporte ladrillo liso vertical terminal caralan moreno stiff 10x15x40</v>
          </cell>
        </row>
        <row r="2373">
          <cell r="D2373" t="str">
            <v>68521</v>
          </cell>
          <cell r="E2373" t="str">
            <v>ladrllo liso vertical terminal bocadillo 6x12x24 ne</v>
          </cell>
        </row>
        <row r="2374">
          <cell r="D2374" t="str">
            <v>68522</v>
          </cell>
          <cell r="E2374" t="str">
            <v>transporte ladrillo liso vertical terminal catalan 10x15x30 ne</v>
          </cell>
        </row>
        <row r="2375">
          <cell r="D2375" t="str">
            <v>685A1</v>
          </cell>
          <cell r="E2375" t="str">
            <v>transporte calado cuadro 10x20x20 ne</v>
          </cell>
        </row>
        <row r="2376">
          <cell r="D2376" t="str">
            <v>685A2</v>
          </cell>
          <cell r="E2376" t="str">
            <v>transporte calado cuadro 12x20x20 ne</v>
          </cell>
        </row>
        <row r="2377">
          <cell r="D2377" t="str">
            <v>685A3</v>
          </cell>
          <cell r="E2377" t="str">
            <v>transporte calado cuadro 15x20x20 ne</v>
          </cell>
        </row>
        <row r="2378">
          <cell r="D2378" t="str">
            <v>685C1</v>
          </cell>
          <cell r="E2378" t="str">
            <v>transporte chapa catalan extruida 2x10x30 ne</v>
          </cell>
        </row>
        <row r="2379">
          <cell r="D2379" t="str">
            <v>685C2</v>
          </cell>
          <cell r="E2379" t="str">
            <v>transporte chapa catalan palida 2x10x30 ne</v>
          </cell>
        </row>
        <row r="2380">
          <cell r="D2380" t="str">
            <v>685C3</v>
          </cell>
          <cell r="E2380" t="str">
            <v>transporte chapa bocadillo romano natural 2x10x30 ne</v>
          </cell>
        </row>
        <row r="2381">
          <cell r="D2381" t="str">
            <v>685C4</v>
          </cell>
          <cell r="E2381" t="str">
            <v>transporte chapa bocadillo romano palido 2x6x30 ne</v>
          </cell>
        </row>
        <row r="2382">
          <cell r="D2382" t="str">
            <v>685C5</v>
          </cell>
          <cell r="E2382" t="str">
            <v>transporte chapa bocadillo romano moreno 2x6x30</v>
          </cell>
        </row>
        <row r="2383">
          <cell r="D2383" t="str">
            <v>685C6</v>
          </cell>
          <cell r="E2383" t="str">
            <v>transporte chapa bocadillo natural 2x6x25 ne</v>
          </cell>
        </row>
        <row r="2384">
          <cell r="D2384" t="str">
            <v>685C7</v>
          </cell>
          <cell r="E2384" t="str">
            <v>transporte chapa bocadillo palido 2x6x25 ne</v>
          </cell>
        </row>
        <row r="2385">
          <cell r="D2385" t="str">
            <v>685C8</v>
          </cell>
          <cell r="E2385" t="str">
            <v>transporte chapa bocadillo moreno 2x6x25 ne</v>
          </cell>
        </row>
        <row r="2386">
          <cell r="D2386" t="str">
            <v>6N471</v>
          </cell>
          <cell r="E2386" t="str">
            <v>transporte divisiones para baños</v>
          </cell>
        </row>
        <row r="2387">
          <cell r="D2387" t="str">
            <v>69000</v>
          </cell>
          <cell r="E2387" t="str">
            <v>transporte materiales y equipos a municipio</v>
          </cell>
        </row>
        <row r="2388">
          <cell r="D2388" t="str">
            <v>69001</v>
          </cell>
          <cell r="E2388" t="str">
            <v>transporte bloque a municipio/ie</v>
          </cell>
        </row>
        <row r="2389">
          <cell r="D2389" t="str">
            <v>71111</v>
          </cell>
          <cell r="E2389" t="str">
            <v>aux mo ayudante</v>
          </cell>
        </row>
        <row r="2390">
          <cell r="D2390" t="str">
            <v>71121</v>
          </cell>
          <cell r="E2390" t="str">
            <v>aux mo oficial obra negra</v>
          </cell>
        </row>
        <row r="2391">
          <cell r="D2391" t="str">
            <v>71123</v>
          </cell>
          <cell r="E2391" t="str">
            <v>aux mo oficial obra blanca</v>
          </cell>
        </row>
        <row r="2392">
          <cell r="D2392" t="str">
            <v>71125</v>
          </cell>
          <cell r="E2392" t="str">
            <v>aux mo oficial carpintero</v>
          </cell>
        </row>
        <row r="2393">
          <cell r="D2393" t="str">
            <v>71129</v>
          </cell>
          <cell r="E2393" t="str">
            <v>aux mo oficial obra electrica</v>
          </cell>
        </row>
        <row r="2394">
          <cell r="D2394" t="str">
            <v>71171</v>
          </cell>
          <cell r="E2394" t="str">
            <v>aux mo celador</v>
          </cell>
        </row>
        <row r="2395">
          <cell r="D2395" t="str">
            <v>71511</v>
          </cell>
          <cell r="E2395" t="str">
            <v>aux acero de refuerzo</v>
          </cell>
        </row>
        <row r="2396">
          <cell r="D2396" t="str">
            <v>71A13</v>
          </cell>
          <cell r="E2396" t="str">
            <v>aux mortero de pega 1:3</v>
          </cell>
        </row>
        <row r="2397">
          <cell r="D2397" t="str">
            <v>71A14</v>
          </cell>
          <cell r="E2397" t="str">
            <v>aux mortero de pega 1:4</v>
          </cell>
        </row>
        <row r="2398">
          <cell r="D2398" t="str">
            <v>71A33</v>
          </cell>
          <cell r="E2398" t="str">
            <v>aux grouting concreto 3/8 - 210kg/cm2</v>
          </cell>
        </row>
        <row r="2399">
          <cell r="D2399" t="str">
            <v>71A36</v>
          </cell>
          <cell r="E2399" t="str">
            <v>aux grouting concreto 3/8 - 120kg/cm2</v>
          </cell>
        </row>
        <row r="2400">
          <cell r="D2400" t="str">
            <v>71A45</v>
          </cell>
          <cell r="E2400" t="str">
            <v>aux mortero de pega 1:4 impermeabilizado</v>
          </cell>
        </row>
        <row r="2401">
          <cell r="D2401" t="str">
            <v>71A46</v>
          </cell>
          <cell r="E2401" t="str">
            <v>aux mortero de pega 1:3 impermeabilizado</v>
          </cell>
        </row>
        <row r="2402">
          <cell r="D2402" t="str">
            <v>71A54</v>
          </cell>
          <cell r="E2402" t="str">
            <v>aux mortero de pañete 1:4:1/4</v>
          </cell>
        </row>
        <row r="2403">
          <cell r="D2403" t="str">
            <v>71A61</v>
          </cell>
          <cell r="E2403" t="str">
            <v>aux mortero de pega 1:4 con cemento blanco</v>
          </cell>
        </row>
        <row r="2404">
          <cell r="D2404" t="str">
            <v>72132</v>
          </cell>
          <cell r="E2404" t="str">
            <v>aux concreto 3000 psi (21.1 MPa) -obra- 3/4"</v>
          </cell>
        </row>
        <row r="2405">
          <cell r="D2405" t="str">
            <v>72134</v>
          </cell>
          <cell r="E2405" t="str">
            <v>aux concreto 3500 psi (24.1 MPa) -obra- 3/4"</v>
          </cell>
        </row>
        <row r="2406">
          <cell r="D2406" t="str">
            <v>72135</v>
          </cell>
          <cell r="E2406" t="str">
            <v>aux concreto 4000 psi (27.6 MPa) -obra- 3/4"</v>
          </cell>
        </row>
        <row r="2407">
          <cell r="D2407" t="str">
            <v>72137</v>
          </cell>
          <cell r="E2407" t="str">
            <v>aux concreto 1500 psi (10.3 MPa) - obra -3/4"</v>
          </cell>
        </row>
        <row r="2408">
          <cell r="D2408" t="str">
            <v>72138</v>
          </cell>
          <cell r="E2408" t="str">
            <v>aux concreto 2000 psi (14.0 MPa) -obra- 3/4"</v>
          </cell>
        </row>
        <row r="2409">
          <cell r="D2409" t="str">
            <v>72139</v>
          </cell>
          <cell r="E2409" t="str">
            <v>aux concreto 2500 psi (17.5 MPa) -obra- 3/4"</v>
          </cell>
        </row>
        <row r="2410">
          <cell r="D2410" t="str">
            <v>7213A</v>
          </cell>
          <cell r="E2410" t="str">
            <v>aux concreto 5000 psi (34.5 MPa) -obra- 3/4"</v>
          </cell>
        </row>
        <row r="2411">
          <cell r="D2411" t="str">
            <v>7213B</v>
          </cell>
          <cell r="E2411" t="str">
            <v>aux concreto 3000 psi (21.1 MPa) -obra- 3/8"</v>
          </cell>
        </row>
        <row r="2412">
          <cell r="D2412" t="str">
            <v>7213C</v>
          </cell>
          <cell r="E2412" t="str">
            <v xml:space="preserve">aux concreto para pega de baldosas </v>
          </cell>
        </row>
        <row r="2413">
          <cell r="D2413" t="str">
            <v>72561</v>
          </cell>
          <cell r="E2413" t="str">
            <v>aux curado concreto</v>
          </cell>
        </row>
        <row r="2414">
          <cell r="D2414" t="str">
            <v>72711</v>
          </cell>
          <cell r="E2414" t="str">
            <v>aux desmoldante -separol-</v>
          </cell>
        </row>
        <row r="2415">
          <cell r="D2415" t="str">
            <v>74271</v>
          </cell>
          <cell r="E2415" t="str">
            <v>aux formaleta metalica muro-m2 contac-</v>
          </cell>
        </row>
        <row r="2416">
          <cell r="D2416" t="str">
            <v>74F11</v>
          </cell>
          <cell r="E2416" t="str">
            <v>aux formaleta losa tradicional hasta h=3 m</v>
          </cell>
        </row>
        <row r="2417">
          <cell r="D2417" t="str">
            <v>74F21</v>
          </cell>
          <cell r="E2417" t="str">
            <v>aux formaleta lateral para bordes de losa h = 50 cm</v>
          </cell>
        </row>
        <row r="2418">
          <cell r="D2418" t="str">
            <v>74F22</v>
          </cell>
          <cell r="E2418" t="str">
            <v>aux formaleta lateral en telera h=0.90 m</v>
          </cell>
        </row>
        <row r="2419">
          <cell r="D2419" t="str">
            <v>74F23</v>
          </cell>
          <cell r="E2419" t="str">
            <v>aux formaleta lateral en telera h=0.45 m</v>
          </cell>
        </row>
        <row r="2420">
          <cell r="D2420" t="str">
            <v>74F24</v>
          </cell>
          <cell r="E2420" t="str">
            <v>aux formaleta lateral para anillos pilas</v>
          </cell>
        </row>
        <row r="2421">
          <cell r="D2421" t="str">
            <v>74F31</v>
          </cell>
          <cell r="E2421" t="str">
            <v>aux formaleta en madera para columnas en concreto a la vista</v>
          </cell>
        </row>
        <row r="2422">
          <cell r="D2422" t="str">
            <v>74O32</v>
          </cell>
          <cell r="E2422" t="str">
            <v>aux andamio metalico tijera tramo completo</v>
          </cell>
        </row>
        <row r="2423">
          <cell r="D2423" t="str">
            <v>74O33</v>
          </cell>
          <cell r="E2423" t="str">
            <v>aux andamios de carga - tramo h=1.50m</v>
          </cell>
        </row>
        <row r="2424">
          <cell r="D2424" t="str">
            <v>74O34</v>
          </cell>
          <cell r="E2424" t="str">
            <v>aux andamios de carga - tramo h=9.00m</v>
          </cell>
        </row>
        <row r="2425">
          <cell r="D2425" t="str">
            <v>75A71</v>
          </cell>
          <cell r="E2425" t="str">
            <v>aux malla electrosoldada d50</v>
          </cell>
        </row>
        <row r="2426">
          <cell r="D2426" t="str">
            <v>75A73</v>
          </cell>
          <cell r="E2426" t="str">
            <v>aux malla electrosoldada d84</v>
          </cell>
        </row>
        <row r="2427">
          <cell r="D2427" t="str">
            <v>75A75</v>
          </cell>
          <cell r="E2427" t="str">
            <v>aux malla electrosoldada d131</v>
          </cell>
        </row>
        <row r="2428">
          <cell r="D2428" t="str">
            <v>7A921</v>
          </cell>
          <cell r="E2428" t="str">
            <v>aux dotacion instalaciones provisionales</v>
          </cell>
        </row>
        <row r="2429">
          <cell r="D2429" t="str">
            <v>7D831</v>
          </cell>
          <cell r="E2429" t="str">
            <v>dovelas para muros e: 0.20</v>
          </cell>
        </row>
        <row r="2430">
          <cell r="D2430" t="str">
            <v>7D832</v>
          </cell>
          <cell r="E2430" t="str">
            <v>dovelas para muros e: 0.15</v>
          </cell>
        </row>
        <row r="2431">
          <cell r="D2431" t="str">
            <v>7EA11</v>
          </cell>
          <cell r="E2431" t="str">
            <v>aux materiales para muro en paneleria: tablayeso rh liviana 2c</v>
          </cell>
        </row>
        <row r="2432">
          <cell r="D2432" t="str">
            <v>7EA12</v>
          </cell>
          <cell r="E2432" t="str">
            <v>aux materiales para muro en paneleria: tablayeso + fibrocemento liviana 2c</v>
          </cell>
        </row>
        <row r="2433">
          <cell r="D2433" t="str">
            <v>7EA13</v>
          </cell>
          <cell r="E2433" t="str">
            <v>aux materiales para muro en paneleria: tablayeso rh + fibrocemento liviana 2c</v>
          </cell>
        </row>
        <row r="2434">
          <cell r="D2434" t="str">
            <v>7EA14</v>
          </cell>
          <cell r="E2434" t="str">
            <v>aux materiales para muro en paneleria: tablayeso rh liviana 1c</v>
          </cell>
        </row>
        <row r="2435">
          <cell r="D2435" t="str">
            <v>7EA16</v>
          </cell>
          <cell r="E2435" t="str">
            <v>aux materiales para muro en paneleria: fibrocemento liviana 2c</v>
          </cell>
        </row>
        <row r="2436">
          <cell r="D2436" t="str">
            <v>7EA17</v>
          </cell>
          <cell r="E2436" t="str">
            <v>aux materiales para muro en paneleria: fibrocemento liviana 1c</v>
          </cell>
        </row>
        <row r="2437">
          <cell r="D2437" t="str">
            <v>7EA18</v>
          </cell>
          <cell r="E2437" t="str">
            <v>aux materiales para muro en paneleria: tablayeso liviana 2c</v>
          </cell>
        </row>
        <row r="2438">
          <cell r="D2438" t="str">
            <v>7EA19</v>
          </cell>
          <cell r="E2438" t="str">
            <v>aux materiales para muro en paneleria: tablayeso liviana 1c</v>
          </cell>
        </row>
        <row r="2439">
          <cell r="D2439" t="str">
            <v>7F661</v>
          </cell>
          <cell r="E2439" t="str">
            <v>aux materiales para cielo en tablayeso</v>
          </cell>
        </row>
        <row r="2440">
          <cell r="D2440" t="str">
            <v>7MBN5</v>
          </cell>
          <cell r="E2440" t="str">
            <v>aux muro bloque no. 5</v>
          </cell>
        </row>
        <row r="2441">
          <cell r="D2441" t="str">
            <v>7O311</v>
          </cell>
          <cell r="E2441" t="str">
            <v>aux abonos, fertilizantes, reguladores de humedad, micorrizas</v>
          </cell>
        </row>
        <row r="2442">
          <cell r="D2442" t="str">
            <v>7O312</v>
          </cell>
          <cell r="E2442" t="str">
            <v>aux transportes especies vegetales, residuos e insumos</v>
          </cell>
        </row>
        <row r="2443">
          <cell r="D2443" t="str">
            <v>7O313</v>
          </cell>
          <cell r="E2443" t="str">
            <v>aux excavacion, siembra y asesoria tecnica</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1">
          <cell r="E1">
            <v>866130091.93409562</v>
          </cell>
        </row>
      </sheetData>
      <sheetData sheetId="17"/>
      <sheetData sheetId="18"/>
      <sheetData sheetId="19">
        <row r="1">
          <cell r="D1" t="str">
            <v>CODIGO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E1">
            <v>866130091.93409562</v>
          </cell>
        </row>
      </sheetData>
      <sheetData sheetId="60"/>
      <sheetData sheetId="61"/>
      <sheetData sheetId="62">
        <row r="1">
          <cell r="D1" t="str">
            <v>CODIGO</v>
          </cell>
        </row>
      </sheetData>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PRECIOS UNITARIOS"/>
      <sheetName val="FORMULAR. DE PREC. UNIT B11_P1"/>
      <sheetName val="FORMULAR. DE PREC. UNIT B12_P1"/>
      <sheetName val="MATERIALES Y RECURSOS"/>
      <sheetName val="A25.1.0"/>
      <sheetName val="A25.2.0"/>
      <sheetName val="A25.3.0"/>
      <sheetName val="A25.4.0"/>
      <sheetName val="A25.5.0"/>
      <sheetName val="A25.6.0"/>
      <sheetName val="A26.1.0"/>
      <sheetName val="A26.2.0"/>
      <sheetName val="A26.3.0"/>
      <sheetName val="A26.4.0"/>
      <sheetName val="A26.5.0"/>
      <sheetName val="A26.6.0"/>
      <sheetName val="A26.7.0"/>
      <sheetName val="A26.8.0"/>
      <sheetName val="A26.9.0"/>
      <sheetName val="A26.10.0"/>
      <sheetName val="A26.11.0"/>
      <sheetName val="A26.12.0"/>
      <sheetName val="A26.13.0"/>
      <sheetName val="A26.14.0"/>
      <sheetName val="A26.15.0"/>
      <sheetName val="A26.16.0"/>
      <sheetName val="A27.1.0"/>
      <sheetName val="A27.2.0"/>
      <sheetName val="A27.3.0"/>
      <sheetName val="A27.4.0"/>
      <sheetName val="A27.5.0"/>
      <sheetName val="A27.6.0"/>
      <sheetName val="A27.7.0"/>
      <sheetName val="A27.8.0"/>
      <sheetName val="A27.9.0"/>
      <sheetName val="A27.10.0"/>
      <sheetName val="A27.11.0"/>
      <sheetName val="A27.12.0"/>
      <sheetName val="A27.13.0"/>
      <sheetName val="A28.1.0"/>
      <sheetName val="A28.2.0"/>
      <sheetName val="A29.1.0"/>
      <sheetName val="A29.2.0"/>
      <sheetName val="A29.3.0"/>
      <sheetName val="A29.4.0"/>
      <sheetName val="Consolidado B11"/>
      <sheetName val="5,19"/>
      <sheetName val="1,04 (2)"/>
      <sheetName val="apu pase muro"/>
      <sheetName val="4,11"/>
      <sheetName val="1,10 (2)"/>
      <sheetName val="5,9 (2)"/>
      <sheetName val="5,2 (2)"/>
    </sheetNames>
    <sheetDataSet>
      <sheetData sheetId="0"/>
      <sheetData sheetId="1"/>
      <sheetData sheetId="2"/>
      <sheetData sheetId="3">
        <row r="5">
          <cell r="B5" t="str">
            <v>Accesorios prefabricados para canaleta 12x5cm (Curvas, TEE, Derivaciones, etc)</v>
          </cell>
        </row>
        <row r="6">
          <cell r="B6" t="str">
            <v>Accesorios tubería EMT</v>
          </cell>
        </row>
        <row r="7">
          <cell r="B7" t="str">
            <v>Accesorios tuberia PVC de 3/4 " y 1"</v>
          </cell>
        </row>
        <row r="8">
          <cell r="B8" t="str">
            <v>Accesorios y elementos de fijación (Chazo+tornillo+arandela)</v>
          </cell>
        </row>
        <row r="9">
          <cell r="B9" t="str">
            <v>Accesorios y elementos de fijación tomacorrientes</v>
          </cell>
        </row>
        <row r="10">
          <cell r="B10" t="str">
            <v>ACCESORIOS VARIOS SALIDAS ELECTRICAS (CINTA AISLASTE, AMARRAS PLASTICAS, ANILLOS).</v>
          </cell>
        </row>
        <row r="11">
          <cell r="B11" t="str">
            <v>Accesorios, correillas, conectores y marcaciones para alambres y cables en alimentadores</v>
          </cell>
        </row>
        <row r="12">
          <cell r="B12" t="str">
            <v>Arena, cemento, estuco, pintura para efectuar resanes.</v>
          </cell>
        </row>
        <row r="13">
          <cell r="B13" t="str">
            <v>Actualización de planos</v>
          </cell>
        </row>
        <row r="14">
          <cell r="B14" t="str">
            <v>Anillos de marcación y cintillas impresora térmica.</v>
          </cell>
        </row>
        <row r="15">
          <cell r="B15" t="str">
            <v>Marcación anillos y  cinta adhesiva</v>
          </cell>
        </row>
        <row r="16">
          <cell r="B16" t="str">
            <v xml:space="preserve">Marcaciones con cinta color naranja </v>
          </cell>
        </row>
        <row r="17">
          <cell r="B17" t="str">
            <v>Marcaciones en plaquetas PVC de los cables de la acometida</v>
          </cell>
        </row>
        <row r="18">
          <cell r="B18" t="str">
            <v>Marcaciones generales en placas PVC, cinta adhesiva con impresora térmica y anillos de marcación.</v>
          </cell>
        </row>
        <row r="19">
          <cell r="B19" t="str">
            <v>Marcación tableros con placa en acrílico.</v>
          </cell>
        </row>
        <row r="20">
          <cell r="B20" t="str">
            <v>Obra civil instalación tablero 12 circuitos.</v>
          </cell>
        </row>
        <row r="21">
          <cell r="B21" t="str">
            <v>Obra civil instalación tablero 36 circuitos.</v>
          </cell>
        </row>
        <row r="22">
          <cell r="B22" t="str">
            <v>Brecha, llenos, baldosa y acabados.</v>
          </cell>
        </row>
        <row r="23">
          <cell r="B23" t="str">
            <v>BANDEJAS, SOPORTES Y CANALETAS</v>
          </cell>
        </row>
        <row r="24">
          <cell r="B24" t="str">
            <v>BANDEJA PORTACABLE SEMIPESADA 10 x 8 x 2.4m GALVANIZADA</v>
          </cell>
        </row>
        <row r="25">
          <cell r="B25" t="str">
            <v>BANDEJA PORTACABLE SEMIPESADA 20 x 8 x 2.4m GALVANIZADA</v>
          </cell>
        </row>
        <row r="26">
          <cell r="B26" t="str">
            <v>BANDEJA PORTACABLE SEMIPESADA 30 x 8 x 2.4m GALVANIZADA</v>
          </cell>
        </row>
        <row r="27">
          <cell r="B27" t="str">
            <v>BANDEJA PORTACABLE SEMIPESADA 40 x 8 x 2.4m GALVANIZADA</v>
          </cell>
        </row>
        <row r="28">
          <cell r="B28" t="str">
            <v>BANDEJA PORTACABLE SEMIPESADA 50 x 8 x 2.4m GALVANIZADA</v>
          </cell>
        </row>
        <row r="29">
          <cell r="B29" t="str">
            <v>BANDEJA PORTACABLE SEMIPESADA 60 x 8 x 2.4m GALVANIZADA</v>
          </cell>
        </row>
        <row r="30">
          <cell r="B30" t="str">
            <v>CRUZ BANDEJA SEMIPESADA 10 x 8 GALVANIZADA</v>
          </cell>
        </row>
        <row r="31">
          <cell r="B31" t="str">
            <v>CRUZ BANDEJA SEMIPESADA 20 x 8 GALVANIZADA</v>
          </cell>
        </row>
        <row r="32">
          <cell r="B32" t="str">
            <v>CRUZ BANDEJA SEMIPESADA 30 x 8 GALVANIZADA</v>
          </cell>
        </row>
        <row r="33">
          <cell r="B33" t="str">
            <v>CRUZ BANDEJA SEMIPESADA 40 x 8 GALVANIZADA</v>
          </cell>
        </row>
        <row r="34">
          <cell r="B34" t="str">
            <v>CRUZ BANDEJA SEMIPESADA 50 x 8 GALVANIZADA</v>
          </cell>
        </row>
        <row r="35">
          <cell r="B35" t="str">
            <v>CRUZ BANDEJA SEMIPESADA 60 x 8 GALVANIZADA</v>
          </cell>
        </row>
        <row r="36">
          <cell r="B36" t="str">
            <v>CURVA HORIZONTAL BANDEJA SEMIPESADA 10 x 8 GALVANIZADA ANG. 90°</v>
          </cell>
        </row>
        <row r="37">
          <cell r="B37" t="str">
            <v>CURVA HORIZONTAL BANDEJA SEMIPESADA 20 x 8 GALVANIZADA ANG. 90°</v>
          </cell>
        </row>
        <row r="38">
          <cell r="B38" t="str">
            <v>CURVA HORIZONTAL BANDEJA SEMIPESADA 30 x 8 GALVANIZADA ANG. 90°</v>
          </cell>
        </row>
        <row r="39">
          <cell r="B39" t="str">
            <v>CURVA HORIZONTAL BANDEJA SEMIPESADA 40 x 8 GALVANIZADA ANG. 90°</v>
          </cell>
        </row>
        <row r="40">
          <cell r="B40" t="str">
            <v>CURVA HORIZONTAL BANDEJA SEMIPESADA 50 x 8 GALVANIZADA ANG. 90°</v>
          </cell>
        </row>
        <row r="41">
          <cell r="B41" t="str">
            <v>CURVA HORIZONTAL BANDEJA SEMIPESADA 60 x 8 GALVANIZADA ANG. 90°</v>
          </cell>
        </row>
        <row r="42">
          <cell r="B42" t="str">
            <v>CURVA VERTICAL INT o EXT BANDEJA SEMIPESADA 10 X 8 A 90° GALV</v>
          </cell>
        </row>
        <row r="43">
          <cell r="B43" t="str">
            <v>CURVA VERTICAL INT o EXT BANDEJA SEMIPESADA 20 X 8 A 90° GALV</v>
          </cell>
        </row>
        <row r="44">
          <cell r="B44" t="str">
            <v>CURVA VERTICAL INT o EXT BANDEJA SEMIPESADA 30 X 8 A 90° GALV</v>
          </cell>
        </row>
        <row r="45">
          <cell r="B45" t="str">
            <v>CURVA VERTICAL INT o EXT BANDEJA SEMIPESADA 40 X 8 A 90° GALV</v>
          </cell>
        </row>
        <row r="46">
          <cell r="B46" t="str">
            <v>CURVA VERTICAL INT o EXT BANDEJA SEMIPESADA 50 X 8 A 90° GALV</v>
          </cell>
        </row>
        <row r="47">
          <cell r="B47" t="str">
            <v>CURVA VERTICAL INT o EXT BANDEJA SEMIPESADA 60 X 8 A 90° GALV</v>
          </cell>
        </row>
        <row r="48">
          <cell r="B48" t="str">
            <v>REDUCCION SIMETRICA, DER. o IZQ. BANDEJA SEMI 20 A 10 x 8 CM GALV</v>
          </cell>
        </row>
        <row r="49">
          <cell r="B49" t="str">
            <v>REDUCCION SIMETRICA, DER. o IZQ. BANDEJA SEMI 30 A 10 x 8 CM GALV</v>
          </cell>
        </row>
        <row r="50">
          <cell r="B50" t="str">
            <v>REDUCCION SIMETRICA, DER. o IZQ. BANDEJA SEMI 30 A 20 x 8 CM GALV</v>
          </cell>
        </row>
        <row r="51">
          <cell r="B51" t="str">
            <v>REDUCCION SIMETRICA, DER. o IZQ. BANDEJA SEMI 40 A 20 x 8 CM GALV</v>
          </cell>
        </row>
        <row r="52">
          <cell r="B52" t="str">
            <v>REDUCCION SIMETRICA, DER. o IZQ. BANDEJA SEMI 40 A 30 x 8 CM GALV</v>
          </cell>
        </row>
        <row r="53">
          <cell r="B53" t="str">
            <v>REDUCCION SIMETRICA, DER. o IZQ. BANDEJA SEMI 50 A 20 x 8 CM GALV</v>
          </cell>
        </row>
        <row r="54">
          <cell r="B54" t="str">
            <v>REDUCCION SIMETRICA, DER. o IZQ. BANDEJA SEMI 50 A 30 x 8 CM GALV</v>
          </cell>
        </row>
        <row r="55">
          <cell r="B55" t="str">
            <v>REDUCCION SIMETRICA, DER. o IZQ. BANDEJA SEMI 50 A 40 x 8 CM GALV</v>
          </cell>
        </row>
        <row r="56">
          <cell r="B56" t="str">
            <v>REDUCCION SIMETRICA, DER. o IZQ. BANDEJA SEMI 60 A 20 x 8 CM GALV</v>
          </cell>
        </row>
        <row r="57">
          <cell r="B57" t="str">
            <v>REDUCCION SIMETRICA, DER. o IZQ. BANDEJA SEMI 60 A 30 x 8 CM GALV</v>
          </cell>
        </row>
        <row r="58">
          <cell r="B58" t="str">
            <v>REDUCCION SIMETRICA, DER. o IZQ. BANDEJA SEMI 60 A 40 x 8 CM GALV</v>
          </cell>
        </row>
        <row r="59">
          <cell r="B59" t="str">
            <v>REDUCCION SIMETRICA, DER. o IZQ. BANDEJA SEMI 60 A 50 x 8 CM GALV</v>
          </cell>
        </row>
        <row r="60">
          <cell r="B60" t="str">
            <v>DUCTO CERRADO 8X30cm CON DIVISIÓN CENTRAL.</v>
          </cell>
        </row>
        <row r="61">
          <cell r="B61" t="str">
            <v>BANDEJA CF54X100mm L 1m EZ  CM000071</v>
          </cell>
        </row>
        <row r="62">
          <cell r="B62" t="str">
            <v>BANDEJA CF54X100mm L 1m GC  CM000073</v>
          </cell>
        </row>
        <row r="63">
          <cell r="B63" t="str">
            <v>BANDEJA CF54X150mm L 1m EZ  CM000081</v>
          </cell>
        </row>
        <row r="64">
          <cell r="B64" t="str">
            <v>BANDEJA CF54X150mm L 1m EZ  CM000081</v>
          </cell>
        </row>
        <row r="65">
          <cell r="B65" t="str">
            <v>BANDEJA CF54X150mm L 1m GC  CM000083</v>
          </cell>
        </row>
        <row r="66">
          <cell r="B66" t="str">
            <v>BANDEJA CF54X200mm L 1m EZ  CM000091</v>
          </cell>
        </row>
        <row r="67">
          <cell r="B67" t="str">
            <v xml:space="preserve">BANDEJA CF54X300mm L 1m EZ  </v>
          </cell>
        </row>
        <row r="68">
          <cell r="B68" t="str">
            <v xml:space="preserve">Bandeja malla 300x54mm </v>
          </cell>
        </row>
        <row r="69">
          <cell r="B69" t="str">
            <v>BANDEJA CF54X300mm L 1m EZ  CM000101</v>
          </cell>
        </row>
        <row r="70">
          <cell r="B70" t="str">
            <v>BANDEJA CF54X400mm L 1m EZ  CM000201</v>
          </cell>
        </row>
        <row r="71">
          <cell r="B71" t="str">
            <v>BANDEJA CF54X400mm L 1m GC  CM000203</v>
          </cell>
        </row>
        <row r="72">
          <cell r="B72" t="str">
            <v>BANDEJA CF54X500mm L 1m EZ  CM000301</v>
          </cell>
        </row>
        <row r="73">
          <cell r="B73" t="str">
            <v>BANDEJA CF54X600mm L 1m EZ  CM000401</v>
          </cell>
        </row>
        <row r="74">
          <cell r="B74" t="str">
            <v>TAPA P/BANDEJA TBPG10C20   SUPERIOR</v>
          </cell>
        </row>
        <row r="75">
          <cell r="B75" t="str">
            <v>TAPA P/BANDEJA TBPG10C20I  INFERIOR</v>
          </cell>
        </row>
        <row r="76">
          <cell r="B76" t="str">
            <v>TAPA P/BANDEJA TBPG20C20   SUPERIOR</v>
          </cell>
        </row>
        <row r="77">
          <cell r="B77" t="str">
            <v>TAPA P/BANDEJA TBPG20C20I  INFERIOR</v>
          </cell>
        </row>
        <row r="78">
          <cell r="B78" t="str">
            <v>TAPA P/BANDEJA TBPG30C20   SUPERIOR</v>
          </cell>
        </row>
        <row r="79">
          <cell r="B79" t="str">
            <v>TAPA P/BANDEJA TBPG30C20I  INFERIOR</v>
          </cell>
        </row>
        <row r="80">
          <cell r="B80" t="str">
            <v>TAPA P/BANDEJA TBPG40C20   SUPERIOR</v>
          </cell>
        </row>
        <row r="81">
          <cell r="B81" t="str">
            <v>TAPA P/BANDEJA TBPG40C20I  INFERIOR</v>
          </cell>
        </row>
        <row r="82">
          <cell r="B82" t="str">
            <v>TAPA P/BANDEJA TBPG60C20   SUPERIOR</v>
          </cell>
        </row>
        <row r="83">
          <cell r="B83" t="str">
            <v>CANALETA 12x5CM x2.4m</v>
          </cell>
        </row>
        <row r="84">
          <cell r="B84" t="str">
            <v>CANALETA 11x5CM x2.4m tapa presión</v>
          </cell>
        </row>
        <row r="85">
          <cell r="B85" t="str">
            <v>CANALETA 16x5CM x2.4m</v>
          </cell>
        </row>
        <row r="86">
          <cell r="B86" t="str">
            <v>CANALETA 4x4CM</v>
          </cell>
        </row>
        <row r="87">
          <cell r="B87" t="str">
            <v>TROQUEL PARA CANALETA 12x5cm</v>
          </cell>
        </row>
        <row r="88">
          <cell r="B88" t="str">
            <v>SOPORTE MENSULA CSN 100mm GC  CM556103</v>
          </cell>
        </row>
        <row r="89">
          <cell r="B89" t="str">
            <v>SOPORTE MENSULA CSN 100mm GS  CM556100</v>
          </cell>
        </row>
        <row r="90">
          <cell r="B90" t="str">
            <v>SOPORTE MENSULA CSN 200mm GC  CM556123</v>
          </cell>
        </row>
        <row r="91">
          <cell r="B91" t="str">
            <v>SOPORTE MENSULA CSN 200mm GS  CM556120</v>
          </cell>
        </row>
        <row r="92">
          <cell r="B92" t="str">
            <v>SOPORTE MENSULA CSN 300mm GC  CM556133</v>
          </cell>
        </row>
        <row r="93">
          <cell r="B93" t="str">
            <v>SOPORTE MENSULA CSN 300mm GS  CM556130</v>
          </cell>
        </row>
        <row r="94">
          <cell r="B94" t="str">
            <v>SOPORTE PIEAMIGO X40cm</v>
          </cell>
        </row>
        <row r="95">
          <cell r="B95" t="str">
            <v>SOPORTE PELDAÑO 10cm</v>
          </cell>
        </row>
        <row r="96">
          <cell r="B96" t="str">
            <v>SOPORTE PELDAÑO 20cm</v>
          </cell>
        </row>
        <row r="97">
          <cell r="B97" t="str">
            <v>SOPORTE PELDAÑO 30cm</v>
          </cell>
        </row>
        <row r="98">
          <cell r="B98" t="str">
            <v>SOPORTE PELDAÑO 40cm</v>
          </cell>
        </row>
        <row r="99">
          <cell r="B99" t="str">
            <v>SOPORTE PELDAÑO 50cm</v>
          </cell>
        </row>
        <row r="100">
          <cell r="B100" t="str">
            <v>SOPORTE PELDAÑO 60cm</v>
          </cell>
        </row>
        <row r="101">
          <cell r="B101" t="str">
            <v>Elementos de fijación bandeja portacables</v>
          </cell>
        </row>
        <row r="102">
          <cell r="B102" t="str">
            <v>Reducción 20x5cm a 12x5cm</v>
          </cell>
        </row>
        <row r="103">
          <cell r="B103" t="str">
            <v xml:space="preserve">CABLEADO </v>
          </cell>
        </row>
        <row r="104">
          <cell r="B104" t="str">
            <v>ALAMBRE THHN-THWN 12</v>
          </cell>
        </row>
        <row r="105">
          <cell r="B105" t="str">
            <v>ALAMBRE THHN-THWN 14</v>
          </cell>
        </row>
        <row r="106">
          <cell r="B106" t="str">
            <v>ALAMBRE THHN-THWN 10</v>
          </cell>
        </row>
        <row r="107">
          <cell r="B107" t="str">
            <v>ALAMBRE THHN-THWN 8</v>
          </cell>
        </row>
        <row r="108">
          <cell r="B108" t="str">
            <v>Alambrón de aluminio de 8mm de diámetro</v>
          </cell>
        </row>
        <row r="109">
          <cell r="B109" t="str">
            <v>Alambre Guía Galvanizado Cal. 14</v>
          </cell>
        </row>
        <row r="110">
          <cell r="B110" t="str">
            <v>ALAMBRE DESNUDO No. 12AWG</v>
          </cell>
        </row>
        <row r="111">
          <cell r="B111" t="str">
            <v>CABLE DESNUDO No. 8AWG</v>
          </cell>
        </row>
        <row r="112">
          <cell r="B112" t="str">
            <v>Cable desnudo cobre N°6 AWG</v>
          </cell>
        </row>
        <row r="113">
          <cell r="B113" t="str">
            <v>CABLE DESNUDO No 4</v>
          </cell>
        </row>
        <row r="114">
          <cell r="B114" t="str">
            <v>CABLE DESNUDO No 2</v>
          </cell>
        </row>
        <row r="115">
          <cell r="B115" t="str">
            <v>CABLE DESNUDO 1/0</v>
          </cell>
        </row>
        <row r="116">
          <cell r="B116" t="str">
            <v>CABLE DESNUDO 2/0</v>
          </cell>
        </row>
        <row r="117">
          <cell r="B117" t="str">
            <v>CABLE DESNUDO 4/0</v>
          </cell>
        </row>
        <row r="118">
          <cell r="B118" t="str">
            <v>CABLE ENCAUCHETADO ST-C 2x10</v>
          </cell>
        </row>
        <row r="119">
          <cell r="B119" t="str">
            <v>CABLE ENCAUCHETADO ST-C 2x12</v>
          </cell>
        </row>
        <row r="120">
          <cell r="B120" t="str">
            <v>CABLE ENCAUCHETADO ST-C 2x14</v>
          </cell>
        </row>
        <row r="121">
          <cell r="B121" t="str">
            <v>CABLE ENCAUCHETADO ST-C 2x16</v>
          </cell>
        </row>
        <row r="122">
          <cell r="B122" t="str">
            <v>CABLE ENCAUCHETADO ST-C 2x18</v>
          </cell>
        </row>
        <row r="123">
          <cell r="B123" t="str">
            <v>CABLE ENCAUCHETADO ST-C 3x8</v>
          </cell>
        </row>
        <row r="124">
          <cell r="B124" t="str">
            <v>CABLE ENCAUCHETADO ST-C 3x10</v>
          </cell>
        </row>
        <row r="125">
          <cell r="B125" t="str">
            <v>CABLE ENCAUCHETADO ST-C 3x12</v>
          </cell>
        </row>
        <row r="126">
          <cell r="B126" t="str">
            <v>CABLE ENCAUCHETADO ST-C 3x14</v>
          </cell>
        </row>
        <row r="127">
          <cell r="B127" t="str">
            <v>CABLE ENCAUCHETADO ST-C 3x16</v>
          </cell>
        </row>
        <row r="128">
          <cell r="B128" t="str">
            <v>CABLE ENCAUCHETADO ST-C 3x18</v>
          </cell>
        </row>
        <row r="129">
          <cell r="B129" t="str">
            <v>CABLE ENCAUCHETADO ST-C 4x6</v>
          </cell>
        </row>
        <row r="130">
          <cell r="B130" t="str">
            <v>CABLE ENCAUCHETADO ST-C 4x8</v>
          </cell>
        </row>
        <row r="131">
          <cell r="B131" t="str">
            <v>CABLE ENCAUCHETADO ST-C 4x10</v>
          </cell>
        </row>
        <row r="132">
          <cell r="B132" t="str">
            <v>CABLE ENCAUCHETADO ST-C 4x12</v>
          </cell>
        </row>
        <row r="133">
          <cell r="B133" t="str">
            <v>CABLE ENCAUCHETADO ST-C 4x14</v>
          </cell>
        </row>
        <row r="134">
          <cell r="B134" t="str">
            <v>CABLE ENCAUCHETADO ST-C 4x16</v>
          </cell>
        </row>
        <row r="135">
          <cell r="B135" t="str">
            <v>CABLE ENCAUCHETADO ST-C 4x18</v>
          </cell>
        </row>
        <row r="136">
          <cell r="B136" t="str">
            <v>CABLE ENCAUCHETADO ST-C 5x10</v>
          </cell>
        </row>
        <row r="137">
          <cell r="B137" t="str">
            <v>CABLE ENCAUCHETADO ST-C 5x12</v>
          </cell>
        </row>
        <row r="138">
          <cell r="B138" t="str">
            <v>CABLE SINTOX 10</v>
          </cell>
        </row>
        <row r="139">
          <cell r="B139" t="str">
            <v>CABLE SINTOX 12</v>
          </cell>
        </row>
        <row r="140">
          <cell r="B140" t="str">
            <v>CABLE THHN-THWN 14</v>
          </cell>
        </row>
        <row r="142">
          <cell r="B142" t="str">
            <v>CABLE THHN-THWN 12</v>
          </cell>
        </row>
        <row r="143">
          <cell r="B143" t="str">
            <v>CABLE 12 LSHF</v>
          </cell>
        </row>
        <row r="144">
          <cell r="B144" t="str">
            <v>CABLE THHN-THWN 10</v>
          </cell>
        </row>
        <row r="145">
          <cell r="B145" t="str">
            <v>CABLE 10 LSHF</v>
          </cell>
        </row>
        <row r="146">
          <cell r="B146" t="str">
            <v>CABLE THHN-THWN 8</v>
          </cell>
        </row>
        <row r="147">
          <cell r="B147" t="str">
            <v>CABLE 8 LSHF</v>
          </cell>
        </row>
        <row r="148">
          <cell r="B148" t="str">
            <v>CABLE THHN-THWN 6</v>
          </cell>
        </row>
        <row r="149">
          <cell r="B149" t="str">
            <v>CABLE 6 LSHF</v>
          </cell>
        </row>
        <row r="150">
          <cell r="B150" t="str">
            <v>CABLE THHN-THWN 4</v>
          </cell>
        </row>
        <row r="151">
          <cell r="B151" t="str">
            <v>CABLE 4 LSHF</v>
          </cell>
        </row>
        <row r="152">
          <cell r="B152" t="str">
            <v>CABLE THHN-THWN 2</v>
          </cell>
        </row>
        <row r="153">
          <cell r="B153" t="str">
            <v>CABLE 2 LSHF</v>
          </cell>
        </row>
        <row r="154">
          <cell r="B154" t="str">
            <v>CABLE THHN-THWN 1/0</v>
          </cell>
        </row>
        <row r="155">
          <cell r="B155" t="str">
            <v>CABLE 1/0 LSHF</v>
          </cell>
        </row>
        <row r="156">
          <cell r="B156" t="str">
            <v>CABLE THHN-THWN 2/0</v>
          </cell>
        </row>
        <row r="157">
          <cell r="B157" t="str">
            <v>CABLE 2/0 LSHF</v>
          </cell>
        </row>
        <row r="158">
          <cell r="B158" t="str">
            <v>CABLE THHN-THWN 4/0</v>
          </cell>
        </row>
        <row r="159">
          <cell r="B159" t="str">
            <v>CABLE ENCAUCHETADO BAJO CONTENIDO DE HALÓGENO LSHF</v>
          </cell>
        </row>
        <row r="160">
          <cell r="B160" t="str">
            <v>TERMINALES, CONECTORES, PRENSAESTOPAS</v>
          </cell>
        </row>
        <row r="161">
          <cell r="B161" t="str">
            <v>TERMINAL P/PONCHAR   8 AWG</v>
          </cell>
        </row>
        <row r="162">
          <cell r="B162" t="str">
            <v>TERMINAL P/PONCHAR 1/0 AWG</v>
          </cell>
        </row>
        <row r="163">
          <cell r="B163" t="str">
            <v>TERMINAL P/PONCHAR 10  AWG</v>
          </cell>
        </row>
        <row r="164">
          <cell r="B164" t="str">
            <v>TERMINAL P/PONCHAR 2 AWG</v>
          </cell>
        </row>
        <row r="165">
          <cell r="B165" t="str">
            <v>TERMINAL P/PONCHAR 2/0 AWG</v>
          </cell>
        </row>
        <row r="166">
          <cell r="B166" t="str">
            <v>TERMINAL P/PONCHAR 4 AWG</v>
          </cell>
        </row>
        <row r="167">
          <cell r="B167" t="str">
            <v>TERMINAL P/PONCHAR 4/0 AWG</v>
          </cell>
        </row>
        <row r="168">
          <cell r="B168" t="str">
            <v>TERMINAL P/PONCHAR 6 AWG</v>
          </cell>
        </row>
        <row r="169">
          <cell r="B169" t="str">
            <v>CONECTOR 3M AUTODESFORRE 560 AZUL</v>
          </cell>
        </row>
        <row r="170">
          <cell r="B170" t="str">
            <v>CONECTOR 3M AUTODESFORRE 562 AMARILL</v>
          </cell>
        </row>
        <row r="171">
          <cell r="B171" t="str">
            <v>Conector a la bandeja portacables del cable de puesta a tierra..</v>
          </cell>
        </row>
        <row r="172">
          <cell r="B172" t="str">
            <v>CONECTOR RECTO 1" USA COOPEX</v>
          </cell>
        </row>
        <row r="173">
          <cell r="B173" t="str">
            <v>CONECTOR RESORTE AZUL 12-16</v>
          </cell>
        </row>
        <row r="174">
          <cell r="B174" t="str">
            <v>CONECTOR RESORTE AZUL/GRIS 14-6 3M</v>
          </cell>
        </row>
        <row r="175">
          <cell r="B175" t="str">
            <v>CONECTOR RESORTE NAR/AZUL 22-12 3M</v>
          </cell>
        </row>
        <row r="176">
          <cell r="B176" t="str">
            <v>CONECTOR RESORTE ROJO/AMA 16-10 3M</v>
          </cell>
        </row>
        <row r="177">
          <cell r="B177" t="str">
            <v>CONECTOR TIERRA GRIFEQUIP  CM585327</v>
          </cell>
        </row>
        <row r="178">
          <cell r="B178" t="str">
            <v>LAMINA UNION ED275 EZ   CM558221</v>
          </cell>
        </row>
        <row r="179">
          <cell r="B179" t="str">
            <v>Prensa estopa de 1/2".</v>
          </cell>
        </row>
        <row r="180">
          <cell r="B180" t="str">
            <v>PRENSA ESTOPA DEXSON 1 1/8" PG29</v>
          </cell>
        </row>
        <row r="181">
          <cell r="B181" t="str">
            <v>PRENSA ESTOPA DEXSON 1/2 PG13.5</v>
          </cell>
        </row>
        <row r="182">
          <cell r="B182" t="str">
            <v>PRENSA ESTOPA DEXSON 1/4 PG7</v>
          </cell>
        </row>
        <row r="183">
          <cell r="B183" t="str">
            <v>PRENSA ESTOPA DEXSON 3/4 PG21</v>
          </cell>
        </row>
        <row r="184">
          <cell r="B184" t="str">
            <v>PRENSA ESTOPA DEXSON 3/8 PG11</v>
          </cell>
        </row>
        <row r="185">
          <cell r="B185" t="str">
            <v>PRENSA ESTOPA DEXSON 5/16 PG9</v>
          </cell>
        </row>
        <row r="186">
          <cell r="B186" t="str">
            <v>PRENSA ESTOPA DEXSON 5/8 PG16</v>
          </cell>
        </row>
        <row r="187">
          <cell r="B187" t="str">
            <v>CAJAS METÁLICAS</v>
          </cell>
        </row>
        <row r="188">
          <cell r="B188" t="str">
            <v>CAJA EMPALME 13x13x8</v>
          </cell>
        </row>
        <row r="189">
          <cell r="B189" t="str">
            <v>CAJA EMPALME 15x15x10 C/BISAGRA TROQ</v>
          </cell>
        </row>
        <row r="190">
          <cell r="B190" t="str">
            <v>CAJA EMPALME 20x20x10 C/BISAGRA TROQ</v>
          </cell>
        </row>
        <row r="191">
          <cell r="B191" t="str">
            <v>CAJA EMPALME 20x20x15 C/BISAGRA TROQ</v>
          </cell>
        </row>
        <row r="192">
          <cell r="B192" t="str">
            <v>CAJA EMPALME 25x25x10 C/BISAGRA TROQ</v>
          </cell>
        </row>
        <row r="193">
          <cell r="B193" t="str">
            <v>CAJA EMPALME 25x25x15 C/BISAGRA TROQ</v>
          </cell>
        </row>
        <row r="194">
          <cell r="B194" t="str">
            <v>CAJA EMPALME 30x30x10</v>
          </cell>
        </row>
        <row r="195">
          <cell r="B195" t="str">
            <v>CAJA EMPALME 30x30x15</v>
          </cell>
        </row>
        <row r="196">
          <cell r="B196" t="str">
            <v>CAJA EMPALME 40x40x15</v>
          </cell>
        </row>
        <row r="197">
          <cell r="B197" t="str">
            <v>CAJA METALICA 12x12x5 cm GRIS TEXTURIZADO.</v>
          </cell>
        </row>
        <row r="198">
          <cell r="B198" t="str">
            <v>CAJA ARRANCADOR 40X30X20 TERCOL CA-40</v>
          </cell>
        </row>
        <row r="199">
          <cell r="B199" t="str">
            <v>CAJA PVC 2''x4"</v>
          </cell>
        </row>
        <row r="200">
          <cell r="B200" t="str">
            <v>CAJA PVC 4''x4"</v>
          </cell>
        </row>
        <row r="201">
          <cell r="B201" t="str">
            <v>TAPAFLUX PVC</v>
          </cell>
        </row>
        <row r="202">
          <cell r="B202" t="str">
            <v>CAJA RAWELT 2x4 2 SALIDAS DE 1"</v>
          </cell>
        </row>
        <row r="203">
          <cell r="B203" t="str">
            <v>CAJA RAWELT 2x4 2 SALIDAS DE 3/4</v>
          </cell>
        </row>
        <row r="204">
          <cell r="B204" t="str">
            <v>CAJA RAWELT 2x4 3 SALIDAS DE 1"</v>
          </cell>
        </row>
        <row r="205">
          <cell r="B205" t="str">
            <v>CAJA RAWELT 2x4 3 SALIDAS DE 1/2</v>
          </cell>
        </row>
        <row r="206">
          <cell r="B206" t="str">
            <v>CAJA RAWELT 2x4 3 SALIDAS DE 3/4</v>
          </cell>
        </row>
        <row r="207">
          <cell r="B207" t="str">
            <v>CAJA RAWELT 2x4 4 SALIDAS DE 1"</v>
          </cell>
        </row>
        <row r="208">
          <cell r="B208" t="str">
            <v>CAJA RAWELT 2x4 4 SALIDAS DE 1/2</v>
          </cell>
        </row>
        <row r="209">
          <cell r="B209" t="str">
            <v>CAJA RAWELT 2x4 4 SALIDAS DE 3/4</v>
          </cell>
        </row>
        <row r="210">
          <cell r="B210" t="str">
            <v>CAJA RAWELT 4x4 2 SALIDAS DE 1/2</v>
          </cell>
        </row>
        <row r="211">
          <cell r="B211" t="str">
            <v>CAJA RAWELT 4x4 3 SALIDAS DE 1/2</v>
          </cell>
        </row>
        <row r="212">
          <cell r="B212" t="str">
            <v>CAJA RAWELT 4x4 3 SALIDAS DE 3/4</v>
          </cell>
        </row>
        <row r="213">
          <cell r="B213" t="str">
            <v>CAJA RAWELT 4x4 4 SALIDAS DE 1/2</v>
          </cell>
        </row>
        <row r="214">
          <cell r="B214" t="str">
            <v>CAJA RAWELT 4x4 4 SALIDAS DE 3/4</v>
          </cell>
        </row>
        <row r="215">
          <cell r="B215" t="str">
            <v>TAPA RAWELT 2X4 LISA</v>
          </cell>
        </row>
        <row r="216">
          <cell r="B216" t="str">
            <v>TAPA RAWELT 4X4 LISA</v>
          </cell>
        </row>
        <row r="217">
          <cell r="B217" t="str">
            <v>CAJA ARRANCADOR 30X20X16 TERCOL CA-40</v>
          </cell>
        </row>
        <row r="218">
          <cell r="B218" t="str">
            <v>ILUMINACIÓN</v>
          </cell>
        </row>
        <row r="219">
          <cell r="B219" t="str">
            <v>Luminaria de emergencia de 11W, 120V de mínimo 600 lumens por 1 hora.</v>
          </cell>
        </row>
        <row r="220">
          <cell r="B220" t="str">
            <v>LUM.ANTIH 4X54 CH IMPORT/BTO ELECTR.UNIV/ALP/IP65/PANT ACR CON TUBOS</v>
          </cell>
        </row>
        <row r="221">
          <cell r="B221" t="str">
            <v>Luminaria ambientes limpios hermética 30x120cm 2x32W T8.</v>
          </cell>
        </row>
        <row r="222">
          <cell r="B222" t="str">
            <v>LUM.ANTIH 6X54 CH IMPORT/BTO ELECTR.UNIV/ALP/IP65/PANT ACR CON TUBOS</v>
          </cell>
        </row>
        <row r="223">
          <cell r="B223" t="str">
            <v>LUM.ANTIH 2X54 IMPORT/CH ALHAMA/BTO ELECTR.UNIV CON TUBOS</v>
          </cell>
        </row>
        <row r="224">
          <cell r="B224" t="str">
            <v>LUM.ANTIH 2X28 IMPORT/CH ALHAMA/BTO ELECTR.UNIV CON TUBOS</v>
          </cell>
        </row>
        <row r="225">
          <cell r="B225" t="str">
            <v>LUM.ANTIH 2X54 IMPORT/CH ALHAMA/BTO ELECTR.UNIV CON TUBOS BEGUELLI</v>
          </cell>
        </row>
        <row r="226">
          <cell r="B226" t="str">
            <v>LUM.ANTIH 2X28 IMPORT/CH ALHAMA/BTO ELECTR.UNIV CON TUBOS BEGUELLI</v>
          </cell>
        </row>
        <row r="227">
          <cell r="B227" t="str">
            <v>LUM.ANTIH 1X14 IMPORT/CH ALHAMA/BTO ELECTR.UNIV CON TUBOS</v>
          </cell>
        </row>
        <row r="228">
          <cell r="B228" t="str">
            <v>LUM.ANTIH 1X28 IMPORT/CH ALHAMA/BTO ELECTR.UNIV CON TUBOS</v>
          </cell>
        </row>
        <row r="229">
          <cell r="B229" t="str">
            <v>LUM.POCKET 60X60/INC 4X14W/MARCO EXTERI./ACRILICO/OPAL/RETIL CON TUBOS</v>
          </cell>
        </row>
        <row r="230">
          <cell r="B230" t="str">
            <v>LUM.POCKET 60X60/INC 4X24W/MARCO EXTERI./ACRILICO/OPAL/RETIL CON TUBOS</v>
          </cell>
        </row>
        <row r="231">
          <cell r="B231" t="str">
            <v>LUM.POCKET 30X120/INC 2X28/ACRILICO/OPAL/RETILAP CON TUBOS</v>
          </cell>
        </row>
        <row r="232">
          <cell r="B232" t="str">
            <v>LUM.POCKET 30X120/INC 2X54/ACRILICO/OPAL/RETILAP CON TUBOS</v>
          </cell>
        </row>
        <row r="233">
          <cell r="B233" t="str">
            <v>BTO EMERGENCIA BODINE/LP550/T5-T8</v>
          </cell>
        </row>
        <row r="234">
          <cell r="B234" t="str">
            <v>LUM HERMETICA LED 2X18 CON TUBOS</v>
          </cell>
        </row>
        <row r="235">
          <cell r="B235" t="str">
            <v>Panel led redondo 18 W con marco y driver</v>
          </cell>
        </row>
        <row r="236">
          <cell r="B236" t="str">
            <v>Panel led 60x60cm con marco y driver</v>
          </cell>
        </row>
        <row r="237">
          <cell r="B237" t="str">
            <v>Panel led 30x30cm con marco y driver</v>
          </cell>
        </row>
        <row r="238">
          <cell r="B238" t="str">
            <v>Luminaria Hera 50W 1,14x0,85cm</v>
          </cell>
        </row>
        <row r="239">
          <cell r="B239" t="str">
            <v>Luminaria hermética led con 4 regletas de 56cm 7a 17W y disipador de calor</v>
          </cell>
        </row>
        <row r="240">
          <cell r="B240" t="str">
            <v>Bateria de emergencia SL-60 para luminaria LED</v>
          </cell>
        </row>
        <row r="241">
          <cell r="B241" t="str">
            <v>HERRAJES</v>
          </cell>
        </row>
        <row r="242">
          <cell r="B242" t="str">
            <v>ESPARRAGO ROSCADA DE 1/2" GALV CALIENTE</v>
          </cell>
        </row>
        <row r="243">
          <cell r="B243" t="str">
            <v>ARANDELA 3/8''</v>
          </cell>
        </row>
        <row r="244">
          <cell r="B244" t="str">
            <v>TUERCA HEXAGONAL 3/8''</v>
          </cell>
        </row>
        <row r="245">
          <cell r="B245" t="str">
            <v>RL 3/8''</v>
          </cell>
        </row>
        <row r="246">
          <cell r="B246" t="str">
            <v>Chazos y/o RL metálicos 3/8"</v>
          </cell>
        </row>
        <row r="247">
          <cell r="B247" t="str">
            <v>Esparrago 3/8'' Galvanizado en Caliente</v>
          </cell>
        </row>
        <row r="248">
          <cell r="B248" t="str">
            <v>Tuerca 3/8'' Hexagonal Galvanizada en Caliente</v>
          </cell>
        </row>
        <row r="249">
          <cell r="B249" t="str">
            <v>Arandela 3/8'' Galvanizada en Caliente</v>
          </cell>
        </row>
        <row r="250">
          <cell r="B250" t="str">
            <v>ARANDELA CE30mm EZ   CM558041+TUERCA</v>
          </cell>
        </row>
        <row r="251">
          <cell r="B251" t="str">
            <v>CLIP FASLOCK S DC   CM558347</v>
          </cell>
        </row>
        <row r="252">
          <cell r="B252" t="str">
            <v>CLIP FASLOCK S GS   CM558340</v>
          </cell>
        </row>
        <row r="253">
          <cell r="B253" t="str">
            <v>PERFIL FIJACION RCSN 3m GC  CM013033</v>
          </cell>
        </row>
        <row r="254">
          <cell r="B254" t="str">
            <v>PERFIL FIJACION RCSN 3m GS  CM013030</v>
          </cell>
        </row>
        <row r="255">
          <cell r="B255" t="str">
            <v>ESPACIADOR E12100AG 1/2x100</v>
          </cell>
        </row>
        <row r="256">
          <cell r="B256" t="str">
            <v>ESPACIADOR E38100AG 3/8x100</v>
          </cell>
        </row>
        <row r="257">
          <cell r="B257" t="str">
            <v xml:space="preserve">Grapas universales ref 390051 </v>
          </cell>
        </row>
        <row r="258">
          <cell r="B258" t="str">
            <v>APARATOS Y ACCESORIOS</v>
          </cell>
        </row>
        <row r="259">
          <cell r="B259" t="str">
            <v>TOMA DE INCRUSTAR NORMA L6-30R 220V, 30A</v>
          </cell>
        </row>
        <row r="260">
          <cell r="B260" t="str">
            <v>CLAVIJA NORMA NEMA L6-30P, 220V, 30A</v>
          </cell>
        </row>
        <row r="261">
          <cell r="B261" t="str">
            <v xml:space="preserve">LV-1451-W SUICHE SENCILLO 15A BLANCO </v>
          </cell>
        </row>
        <row r="262">
          <cell r="B262" t="str">
            <v>LV-1453-W SUICHE SENCILLO CONMUTABLE 15A BLANCO</v>
          </cell>
        </row>
        <row r="263">
          <cell r="B263" t="str">
            <v>LV-5224-W SUICHE DOBLE 15A BLANCO</v>
          </cell>
        </row>
        <row r="264">
          <cell r="B264" t="str">
            <v>INTERRUPTOR TRIPLE (1755-W) CON TAPA</v>
          </cell>
        </row>
        <row r="265">
          <cell r="B265" t="str">
            <v xml:space="preserve">INTERRUPTOR TRIPLE CONMUTABLE </v>
          </cell>
        </row>
        <row r="266">
          <cell r="B266" t="str">
            <v>LV-5262-OIG     TOMA DOBLE  T/AIS 15A NARANJA</v>
          </cell>
        </row>
        <row r="267">
          <cell r="B267" t="str">
            <v>LV-8300-OIG     TOMA DOBLE  T/AIS 20A NARANJA</v>
          </cell>
        </row>
        <row r="268">
          <cell r="B268" t="str">
            <v>LV-5320-W      TOMA DOBLE 15A BLANCO C/PLACA</v>
          </cell>
        </row>
        <row r="269">
          <cell r="B269" t="str">
            <v xml:space="preserve">CR20-W Toma doble, polo a tierra, 20A,125V. blanco. Nema 5-20R </v>
          </cell>
        </row>
        <row r="270">
          <cell r="B270" t="str">
            <v>LV-GFNT1-W TOMA DOBLE GFCI 15A 125V NEMA 5-15 CON TAPA.</v>
          </cell>
        </row>
        <row r="271">
          <cell r="B271" t="str">
            <v>LV-GFNT2-W TOMA DOBLE GFCI 20A 125V NEMA 5-20R CON TAPA.</v>
          </cell>
        </row>
        <row r="272">
          <cell r="B272" t="str">
            <v>LV-80703-IG  PLACA DOBLE NARANJA</v>
          </cell>
        </row>
        <row r="273">
          <cell r="B273" t="str">
            <v>LV-88003-W  TAPA TOMA BLANCA</v>
          </cell>
        </row>
        <row r="274">
          <cell r="B274" t="str">
            <v>TAPA PARA INTERRUPTOR LEVITON</v>
          </cell>
        </row>
        <row r="275">
          <cell r="B275" t="str">
            <v>TAPA PARA INTERRUPTOR TRIPLE (80401-W)</v>
          </cell>
        </row>
        <row r="276">
          <cell r="B276" t="str">
            <v>LV-2320 TOMA 20 AMP, 250V, 2 POLOS +TIERRA, 3 HILOS NEMA 6-20R de incrustar</v>
          </cell>
        </row>
        <row r="277">
          <cell r="B277" t="str">
            <v>LV-2321 Clavija 20 AMP, 250V, 2 POLOS +TIERRA, 3 HILOS NEMA 6-20P de incrustar</v>
          </cell>
        </row>
        <row r="278">
          <cell r="B278" t="str">
            <v>LV-2620 TOMA 30 AMP, 250V, 2 POLOS +TIERRA, 3 HILOS NEMA 6-30R de incrustar</v>
          </cell>
        </row>
        <row r="279">
          <cell r="B279" t="str">
            <v>LV-2621 Clavija 30 AMP, 250V, 2 POLOS +TIERRA, 3 HILOS NEMA 6-30P de incrustar</v>
          </cell>
        </row>
        <row r="280">
          <cell r="B280" t="str">
            <v>LV-2410 TOMA 20 AMP, 125/250V, 3 POLOS +TIERRA, 4 HILOS NEMA 14-20R de incrustar</v>
          </cell>
        </row>
        <row r="281">
          <cell r="B281" t="str">
            <v>LV-2411 Clavija 20 AMP, 125/250V, 3 POLOS +TIERRA, 4 HILOS NEMA 14-20P de incrustar</v>
          </cell>
        </row>
        <row r="282">
          <cell r="B282" t="str">
            <v>LV-2710 TOMA 30 AMP, 125/250V, 3 POLOS +TIERRA, 4 HILOS NEMA 14-30R de incrustar</v>
          </cell>
        </row>
        <row r="283">
          <cell r="B283" t="str">
            <v>LV-2711 Clavija 30 AMP, 125/250V, 3 POLOS +TIERRA, 4 HILOS NEMA 14-30P de incrustar</v>
          </cell>
        </row>
        <row r="284">
          <cell r="B284" t="str">
            <v>LV-4980-GY Tapa termoplástica tipo intemperie para tomas de incrustar locking de 20 y 30 A</v>
          </cell>
        </row>
        <row r="285">
          <cell r="B285" t="str">
            <v>INTERRUPTORES AUITOMÁTICOS, CONTROL INDUSTRIAL</v>
          </cell>
        </row>
        <row r="286">
          <cell r="B286" t="str">
            <v xml:space="preserve">BREAKER TIPO CAJA MOLDEADA 3x63A, 25kA, 220V, </v>
          </cell>
        </row>
        <row r="287">
          <cell r="B287" t="str">
            <v>BREAKER 3X100A  220 V,  25 KA INDUSTRIAL ABB, SIEMENS, EATON O MERLIN GERIN</v>
          </cell>
        </row>
        <row r="288">
          <cell r="B288" t="str">
            <v>BREAKER 3X125A  220 V, 50 KA INDUSTRIAL ABB, SIEMENS, EATON O MERLIN GERIN</v>
          </cell>
        </row>
        <row r="289">
          <cell r="B289" t="str">
            <v>BREAKER 3X150A  220 V,  50 KA INDUSTRIAL ABB, SIEMENS, EATON O MERLIN GERIN</v>
          </cell>
        </row>
        <row r="290">
          <cell r="B290" t="str">
            <v>BREAKER 3X160A  220 V,  50 KA INDUSTRIAL ABB, SIEMENS, EATON O MERLIN GERIN</v>
          </cell>
        </row>
        <row r="291">
          <cell r="B291" t="str">
            <v>BREAKER 3X175A  220 V,  50 KA INDUSTRIAL ABB, SIEMENS, EATON O MERLIN GERIN</v>
          </cell>
        </row>
        <row r="292">
          <cell r="B292" t="str">
            <v>BREAKER 3X200A  220 V, 50 KA INDUSTRIAL ABB, SIEMENS, EATON O MERLIN GERIN</v>
          </cell>
        </row>
        <row r="293">
          <cell r="B293" t="str">
            <v>BREAKER 3X15A 220 V, 25 KA INDUSTRIAL ABB, SIEMENS, EATON O MERLIN GERIN</v>
          </cell>
        </row>
        <row r="294">
          <cell r="B294" t="str">
            <v>BREAKER 3X20A 220 V, 25 KA INDUSTRIAL ABB, SIEMENS, EATON O MERLIN GERIN</v>
          </cell>
        </row>
        <row r="295">
          <cell r="B295" t="str">
            <v>BREAKER 3X225A  220 V, 50 KA INDUSTRIAL ABB, SIEMENS, EATON O MERLIN GERIN</v>
          </cell>
        </row>
        <row r="296">
          <cell r="B296" t="str">
            <v>BREAKER 3X250A  220 V, 50 KA INDUSTRIAL ABB, SIEMENS, EATON O MERLIN GERIN</v>
          </cell>
        </row>
        <row r="297">
          <cell r="B297" t="str">
            <v>BREAKER 3X300A  220 V,  85 KA INDUSTRIAL ABB, SIEMENS, EATON O MERLIN GERIN</v>
          </cell>
        </row>
        <row r="298">
          <cell r="B298" t="str">
            <v>BREAKER 3X30A   220 V, 25 KA INDUSTRIAL ABB, SIEMENS, EATON O MERLIN GERIN</v>
          </cell>
        </row>
        <row r="299">
          <cell r="B299" t="str">
            <v>BREAKER 3X350A  220 V, 85 KA INDUSTRIAL ABB, SIEMENS, EATON O MERLIN GERIN</v>
          </cell>
        </row>
        <row r="300">
          <cell r="B300" t="str">
            <v>BREAKER 3X400A  220 V, 85 KA INDUSTRIAL ABB, SIEMENS, EATON O MERLIN GERIN</v>
          </cell>
        </row>
        <row r="301">
          <cell r="B301" t="str">
            <v>BREAKER 3X40A  220 V, 25 KA INDUSTRIAL ABB, SIEMENS, EATON O MERLIN GERIN</v>
          </cell>
        </row>
        <row r="302">
          <cell r="B302" t="str">
            <v>BREAKER 3X500A  220 V, 85 KA INDUSTRIAL ABB, SIEMENS, EATON O MERLIN GERIN</v>
          </cell>
        </row>
        <row r="303">
          <cell r="B303" t="str">
            <v>BREAKER 3X50A  220 V, 25 KA INDUSTRIAL ABB, SIEMENS, EATON O MERLIN GERIN</v>
          </cell>
        </row>
        <row r="304">
          <cell r="B304" t="str">
            <v>BREAKER 3X60A 220 V,  25 KA INDUSTRIAL ABB, SIEMENS, EATON O MERLIN GERIN</v>
          </cell>
        </row>
        <row r="305">
          <cell r="B305" t="str">
            <v>BREAKER 3X630A  220 V, 85 KA INDUSTRIAL ABB, SIEMENS, EATON O MERLIN GERIN</v>
          </cell>
        </row>
        <row r="306">
          <cell r="B306" t="str">
            <v>BREAKER 3X70A  220 V, 25 KA INDUSTRIAL ABB, SIEMENS, EATON O MERLIN GERIN</v>
          </cell>
        </row>
        <row r="307">
          <cell r="B307" t="str">
            <v>BREAKER 3X80A  220 V, 25 KA INDUSTRIAL ABB, SIEMENS, EATON O MERLIN GERIN</v>
          </cell>
        </row>
        <row r="308">
          <cell r="B308" t="str">
            <v>BREAKER TIPO RIEL(MINIBREAKER) MONOPOLAR 1X0,5 A; 1A; 1,6A;2A;3A;4A;6A; 120V. ICC=20KA</v>
          </cell>
        </row>
        <row r="309">
          <cell r="B309" t="str">
            <v>BREAKER TIPO RIEL(MINIBREAKER) MONOPOLAR 1X10A; 16A; 20A;25A;32A; 120V.ICC=10KA</v>
          </cell>
        </row>
        <row r="310">
          <cell r="B310" t="str">
            <v>BREAKER TIPO RIEL(MINIBREAKER) MONOPOLAR 1X40A;  120V.ICC=20KA</v>
          </cell>
        </row>
        <row r="311">
          <cell r="B311" t="str">
            <v>BREAKER TIPO RIEL(MINIBREAKER) MONOPOLAR 1X50A;  120V.ICC=20KA</v>
          </cell>
        </row>
        <row r="312">
          <cell r="B312" t="str">
            <v>BREAKER TIPO RIEL(MINIBREAKER) MONOPOLAR 1X63A;  120V.ICC=20KA</v>
          </cell>
        </row>
        <row r="313">
          <cell r="B313" t="str">
            <v>BREAKER TIPO RIEL(MINIBREAKER) BIPOLAR 2X0,5 A; 1A; 1,6A;2A;3A;4A;6A; 220V. ICC=20KA</v>
          </cell>
        </row>
        <row r="314">
          <cell r="B314" t="str">
            <v>BREAKER TIPO RIEL(MINIBREAKER) BIPOLAR 2X10A; 16A; 20A;25A;32A; 220V.ICC=20KA</v>
          </cell>
        </row>
        <row r="315">
          <cell r="B315" t="str">
            <v>BREAKER TIPO RIEL(MINIBREAKER) BIPOLAR 2X40A;  220V.ICC=20KA</v>
          </cell>
        </row>
        <row r="316">
          <cell r="B316" t="str">
            <v>BREAKER TIPO RIEL(MINIBREAKER) BIPOLAR 2X50A;  220V.ICC=20KA</v>
          </cell>
        </row>
        <row r="317">
          <cell r="B317" t="str">
            <v>BREAKER TIPO RIEL(MINIBREAKER) BIPOLAR 2X63A;  220V.ICC=20KA</v>
          </cell>
        </row>
        <row r="318">
          <cell r="B318" t="str">
            <v>BREAKER TIPO RIEL(MINIBREAKER) TRIPOLAR 3X1A; 2A;3A;4A; 220V. ICC=20KA</v>
          </cell>
        </row>
        <row r="319">
          <cell r="B319" t="str">
            <v>BREAKER TIPO RIEL(MINIBREAKER) TRIPOLAR 3X6A; 10A;16A;20A; 25A; 32A.220V. ICC=20KA</v>
          </cell>
        </row>
        <row r="320">
          <cell r="B320" t="str">
            <v>BREAKER TIPO RIEL(MINIBREAKER) TRIPOLAR 3X40A;  220V.ICC=20KA</v>
          </cell>
        </row>
        <row r="321">
          <cell r="B321" t="str">
            <v>BREAKER TIPO RIEL(MINIBREAKER) TRIPOLAR 3X50A;  220V.ICC=20KA</v>
          </cell>
        </row>
        <row r="322">
          <cell r="B322" t="str">
            <v>BREAKER TIPO RIEL(MINIBREAKER) TRIPOLAR 3X63A;  220V.ICC=20KA</v>
          </cell>
        </row>
        <row r="323">
          <cell r="B323" t="str">
            <v>BREAKER TIPO RIEL(MINIBREAKER) TRIPOLAR 3X80A;  220V.ICC=20KA</v>
          </cell>
        </row>
        <row r="324">
          <cell r="B324" t="str">
            <v>BREAKER TIPO RIEL(MINIBREAKER) TRIPOLAR 3X100A;  220V.ICC=20KA</v>
          </cell>
        </row>
        <row r="325">
          <cell r="B325" t="str">
            <v>BREAKER TIPO RIEL(MINIBREAKER) TRIPOLAR 3X125A;  220V.ICC=20KA</v>
          </cell>
        </row>
        <row r="326">
          <cell r="B326" t="str">
            <v>BREAKER TIPO RIEL(MINIBREAKER) TETRAPOLAR 4X1A; 2A;3A;4A; 220V. ICC=20KA</v>
          </cell>
        </row>
        <row r="327">
          <cell r="B327" t="str">
            <v>BREAKER TIPO RIEL(MINIBREAKER) TETRAPOLAR 4X6A; 10A;16A;20A; 25A; 32A.220V. ICC=20KA</v>
          </cell>
        </row>
        <row r="328">
          <cell r="B328" t="str">
            <v>BREAKER TIPO RIEL(MINIBREAKER) TETRAPOLAR 4X40A;  220V.ICC=20KA</v>
          </cell>
        </row>
        <row r="329">
          <cell r="B329" t="str">
            <v>BREAKER TIPO RIEL(MINIBREAKER) TETRAPOLAR 4X50A;  220V.ICC=20KA</v>
          </cell>
        </row>
        <row r="330">
          <cell r="B330" t="str">
            <v>BREAKER TIPO RIEL(MINIBREAKER) TETRAPOLAR 4X63A;  220V.ICC=20KA</v>
          </cell>
        </row>
        <row r="331">
          <cell r="B331" t="str">
            <v>BREAKER - SOR RELE DE APERTURA PARA USO CON INTERRUPTOR T4,T5,T6. 220-240Vac/220-250Vdc</v>
          </cell>
        </row>
        <row r="332">
          <cell r="B332" t="str">
            <v>BREAKER- RELÈ MONITOR TRIFÀSICO CON RETARDO DE DISPARO. POR SECUENCIA DE FASE, PÈRDIDA DE FASE, SUB Y SOBRETENSIÓN (UMBRAL AJUSTABLE). TENSIÒN DE MEDIDA Y ALIMENTACIÓN DE CONTROL 3X160-300VAC. Nª DE CONTACTOS 2 C/O.</v>
          </cell>
        </row>
        <row r="333">
          <cell r="B333" t="str">
            <v>Platinas de cobre 800 A para fijación de cable   al breaker totalizador.</v>
          </cell>
        </row>
        <row r="334">
          <cell r="B334" t="str">
            <v>BREAKER-BARRAS DE COBRE 3X1000 A.CONEXION DE CABLES AL BREAKER.</v>
          </cell>
        </row>
        <row r="335">
          <cell r="B335" t="str">
            <v>BREAKER-BARRAS DE COBRE 3X800 A.CONEXION DE CABLES AL BREAKER.</v>
          </cell>
        </row>
        <row r="336">
          <cell r="B336" t="str">
            <v>BREAKER-BARRAS DE COBRE 3X500 A.CONEXION DE CABLES AL BREAKER.</v>
          </cell>
        </row>
        <row r="337">
          <cell r="B337" t="str">
            <v>BREAKER-BARRAS DE COBRE 3X300 A.CONEXION DE CABLES AL BREAKER.</v>
          </cell>
        </row>
        <row r="338">
          <cell r="B338" t="str">
            <v>BREAKER ELEMENTOS DE FIJACIÒN. TORNILLOS Y DEMÀS.</v>
          </cell>
        </row>
        <row r="339">
          <cell r="B339" t="str">
            <v>BREAKER TOTALIZADOR  INDUSTRIAL 3X800A  220 V. AJUSTABLE TÈRMICA Y MAGNÈTICAMENTE (560-800A),  Icu=70 KA. Ics=100%Icu.MARCA ABB (REFERENCIA T6N  800 TMA 800-8000 3P FF), SIEMENS, EATON O MERLIN GERIN.</v>
          </cell>
        </row>
        <row r="340">
          <cell r="B340" t="str">
            <v>BREAKER TOTALIZADOR  INDUSTRIAL 3X800A  220 V. AJUSTABLE TÈRMICA Y MAGNÈTICAMENTE (560-800A),  Icu=85KA. Ics=100%Icu.MARCA ABB (REFERENCIA T6S  800 TMA 800-8000 3P FF), SIEMENS, EATON O MERLIN GERIN.</v>
          </cell>
        </row>
        <row r="341">
          <cell r="B341" t="str">
            <v>BREAKER TOTALIZADOR  INDUSTRIAL 3X800A  220 V. AJUSTABLE TÈRMICA Y MAGNÈTICAMENTE (560-800A),  Icu=100KA. Ics=100%Icu.MARCA ABB (REFERENCIA T6H  800 TMA 800-8000 3P FF), SIEMENS, EATON O MERLIN GERIN.</v>
          </cell>
        </row>
        <row r="342">
          <cell r="B342" t="str">
            <v>BREAKER TOTALIZADOR  INDUSTRIAL 3X630A  220 V. AJUSTABLE TÈRMICA Y MAGNÈTICAMENTE (441-630A),  Icu=70 KA. Ics=100%Icu.MARCA ABB (REFERENCIA T6N  630 TMA 630-6300 3P FF), SIEMENS, EATON O MERLIN GERIN.</v>
          </cell>
        </row>
        <row r="343">
          <cell r="B343" t="str">
            <v>BREAKER TOTALIZADOR  INDUSTRIAL 3X630A  220 V. AJUSTABLE TÈRMICA Y MAGNÈTICAMENTE (441-630A),  Icu=85KA. Ics=100%Icu.MARCA ABB (REFERENCIA T6S  630 TMA 630-6300 3P FF), SIEMENS, EATON O MERLIN GERIN.</v>
          </cell>
        </row>
        <row r="344">
          <cell r="B344" t="str">
            <v>BREAKER TOTALIZADOR  INDUSTRIAL 3X630A  220 V. AJUSTABLE TÈRMICA Y MAGNÈTICAMENTE (441-630A),  Icu=100KA. Ics=100%Icu.MARCA ABB (REFERENCIA T6H  630 TMA 630-6300 3P FF), SIEMENS, EATON O MERLIN GERIN.</v>
          </cell>
        </row>
        <row r="345">
          <cell r="B345" t="str">
            <v>BREAKER TOTALIZADOR  INDUSTRIAL 3X500A  220 V. AJUSTABLE TÈRMICA Y MAGNÈTICAMENTE (350-500A),  Icu=70 KA. Ics=100%Icu.MARCA ABB (REFERENCIA T5N  630 TMA 500-5000 3P FF), SIEMENS, EATON O MERLIN GERIN.</v>
          </cell>
        </row>
        <row r="346">
          <cell r="B346" t="str">
            <v>BREAKER TOTALIZADOR  INDUSTRIAL 3X500A  220 V. AJUSTABLE TÈRMICA Y MAGNÈTICAMENTE (350-500A),  Icu=85KA. Ics=100%Icu.MARCA ABB (REFERENCIA T5S  630 TMA 500-5000 3P FF), SIEMENS, EATON O MERLIN GERIN.</v>
          </cell>
        </row>
        <row r="347">
          <cell r="B347" t="str">
            <v>BREAKER TOTALIZADOR  INDUSTRIAL 3X500A  220 V. AJUSTABLE TÈRMICA Y MAGNÈTICAMENTE (350-500A),  Icu=100KA. Ics=100%Icu.MARCA ABB (REFERENCIA T5H  630 TMA 500-50003P FF), SIEMENS, EATON O MERLIN GERIN.</v>
          </cell>
        </row>
        <row r="348">
          <cell r="B348" t="str">
            <v>BREAKER TOTALIZADOR  INDUSTRIAL 3X400A  220 V. AJUSTABLE TÈRMICA Y MAGNÈTICAMENTE (280-400A),  Icu=70 KA. Ics=100%Icu.MARCA ABB (REFERENCIA T5N  400 TMA 400-4000 3P FF), SIEMENS, EATON O MERLIN GERIN.</v>
          </cell>
        </row>
        <row r="349">
          <cell r="B349" t="str">
            <v>BREAKER TOTALIZADOR  INDUSTRIAL 3X400A  220 V. AJUSTABLE TÈRMICA Y MAGNÈTICAMENTE (280-400A),  Icu=85KA. Ics=100%Icu.MARCA ABB (REFERENCIA T5S  400 TMA 400-4000 3P FF), SIEMENS, EATON O MERLIN GERIN.</v>
          </cell>
        </row>
        <row r="350">
          <cell r="B350" t="str">
            <v>BREAKER TOTALIZADOR  INDUSTRIAL 3X400A  220 V. AJUSTABLE TÈRMICA Y MAGNÈTICAMENTE (280-400A),  Icu=100KA. Ics=100%Icu.MARCA ABB (REFERENCIA T5H  400 TMA 400-40003P FF), SIEMENS, EATON O MERLIN GERIN.</v>
          </cell>
        </row>
        <row r="351">
          <cell r="B351" t="str">
            <v>BREAKER TOTALIZADOR  INDUSTRIAL 3X320A  220 V. AJUSTABLE TÈRMICA Y MAGNÈTICAMENTE (224-320A),  Icu=100KA. Ics=100%Icu.MARCA ABB (REFERENCIA T5H  320 TMA 320-3200 3P FF), SIEMENS, EATON O MERLIN GERIN.</v>
          </cell>
        </row>
        <row r="352">
          <cell r="B352" t="str">
            <v>BREAKER TOTALIZADOR  INDUSTRIAL 3X250A  220 V. AJUSTABLE TÈRMICA Y MAGNÈTICAMENTE (175-250A),  Icu=100KA. Ics=100%Icu.MARCA ABB (REFERENCIA XT4H 250 TMA 250-2500 3P FF), SIEMENS, EATON O MERLIN GERIN.</v>
          </cell>
        </row>
        <row r="353">
          <cell r="B353" t="str">
            <v>BREAKER TOTALIZADOR  INDUSTRIAL 3X200A  220 V. AJUSTABLE TÈRMICA Y MAGNÈTICAMENTE (140-200A),  Icu=100KA. Ics=100%Icu.MARCA ABB (REFERENCIA XT4H 250 TMA 200-2000 3P FF), SIEMENS, EATON O MERLIN GERIN.</v>
          </cell>
        </row>
        <row r="354">
          <cell r="B354" t="str">
            <v>BREAKER TOTALIZADOR  INDUSTRIAL 3X160A  220 V. AJUSTABLE TÈRMICA Y MAGNÈTICAMENTE (112-160A),  Icu=100KA. Ics=100%Icu.MARCA ABB (REFERENCIA XT2H 160 TMA 160-1600 3P FF), SIEMENS, EATON O MERLIN GERIN.</v>
          </cell>
        </row>
        <row r="355">
          <cell r="B355" t="str">
            <v>BREAKER TOTALIZADOR  INDUSTRIAL 3X125A  220 V. AJUSTABLE TÈRMICA Y MAGNÈTICAMENTE (87,5-125A),  Icu=100KA. Ics=100%Icu.MARCA ABB (REFERENCIA XT2H 160 TMA 125-1250 3P FF), SIEMENS, EATON O MERLIN GERIN.</v>
          </cell>
        </row>
        <row r="356">
          <cell r="B356" t="str">
            <v>BREAKER TOTALIZADOR  INDUSTRIAL 3X100A  220 V. AJUSTABLE TÈRMICA Y MAGNÈTICAMENTE (70-100A),  Icu=100KA. Ics=100%Icu.MARCA ABB (REFERENCIA XT2H 160 TMA 100-1000 3P FF), SIEMENS, EATON O MERLIN GERIN.</v>
          </cell>
        </row>
        <row r="357">
          <cell r="B357" t="str">
            <v>BREAKER 3X15A  220 V,  25 KA INDUSTRIAL ABB(A1B 125 TMF 15-300 3P FF), SIEMENS, EATON O MERLIN GERIN</v>
          </cell>
        </row>
        <row r="358">
          <cell r="B358" t="str">
            <v>BREAKER 3X15A  220 V,  100 KA INDUSTRIAL ABB(A1N 125 TMF 15-300 3P FF), SIEMENS, EATON O MERLIN GERIN</v>
          </cell>
        </row>
        <row r="359">
          <cell r="B359" t="str">
            <v>BREAKER 3X20A  220 V,  25 KA INDUSTRIAL ABB(A1B 125 TMF 20-300 3P FF), SIEMENS, EATON O MERLIN GERIN</v>
          </cell>
        </row>
        <row r="360">
          <cell r="B360" t="str">
            <v>BREAKER 3X20A  220 V,  100 KA INDUSTRIAL ABB(A1N 125 TMF 20-300 3P FF), SIEMENS, EATON O MERLIN GERIN</v>
          </cell>
        </row>
        <row r="361">
          <cell r="B361" t="str">
            <v>BREAKER 3X30A  220 V,  25 KA INDUSTRIAL ABB(A1B 125 TMF 30-300 3P FF), SIEMENS, EATON O MERLIN GERIN</v>
          </cell>
        </row>
        <row r="362">
          <cell r="B362" t="str">
            <v>BREAKER 3X30A  220 V,  100 KA INDUSTRIAL ABB(A1N 125 TMF 30-300 3P FF), SIEMENS, EATON O MERLIN GERIN</v>
          </cell>
        </row>
        <row r="363">
          <cell r="B363" t="str">
            <v>BREAKER 3X40A  220 V,  25 KA INDUSTRIAL ABB(A1B 125 TMF 40-400 3P FF), SIEMENS, EATON O MERLIN GERIN</v>
          </cell>
        </row>
        <row r="364">
          <cell r="B364" t="str">
            <v>BREAKER 3X40A  220 V,  100 KA INDUSTRIAL ABB(A1N 125 TMF 40-400 3P FF), SIEMENS, EATON O MERLIN GERIN</v>
          </cell>
        </row>
        <row r="365">
          <cell r="B365" t="str">
            <v>BREAKER 3X50A  220 V,  25 KA INDUSTRIAL ABB(A1B 125 TMF 50-500 3P FF), SIEMENS, EATON O MERLIN GERIN</v>
          </cell>
        </row>
        <row r="366">
          <cell r="B366" t="str">
            <v>BREAKER 3X50A  220 V,  100 KA INDUSTRIAL ABB(A1N 125 TMF 50-500 3P FF), SIEMENS, EATON O MERLIN GERIN</v>
          </cell>
        </row>
        <row r="367">
          <cell r="B367" t="str">
            <v>BREAKER 3X60A  220 V,  25 KA INDUSTRIAL ABB(A1B 125 TMF 60-600 3P FF), SIEMENS, EATON O MERLIN GERIN</v>
          </cell>
        </row>
        <row r="368">
          <cell r="B368" t="str">
            <v>BREAKER 3X60A  220 V,  100 KA INDUSTRIAL ABB(A1N 125 TMF 60-600 3P FF), SIEMENS, EATON O MERLIN GERIN</v>
          </cell>
        </row>
        <row r="369">
          <cell r="B369" t="str">
            <v>BREAKER 3X70A  220 V,  25 KA INDUSTRIAL ABB(A1B 125 TMF 70-700 3P FF), SIEMENS, EATON O MERLIN GERIN</v>
          </cell>
        </row>
        <row r="370">
          <cell r="B370" t="str">
            <v>BREAKER 3X70A  220 V,  100 KA INDUSTRIAL ABB(A1N 125 TMF 70-700 3P FF), SIEMENS, EATON O MERLIN GERIN</v>
          </cell>
        </row>
        <row r="371">
          <cell r="B371" t="str">
            <v>BREAKER 3X80A  220 V,  25 KA INDUSTRIAL ABB(A1B 125 TMF 80-800 3P FF), SIEMENS, EATON O MERLIN GERIN</v>
          </cell>
        </row>
        <row r="372">
          <cell r="B372" t="str">
            <v>BREAKER 3X80A  220 V,  100 KA INDUSTRIAL ABB(A1N 125 TMF 80-800 3P FF), SIEMENS, EATON O MERLIN GERIN</v>
          </cell>
        </row>
        <row r="373">
          <cell r="B373" t="str">
            <v>BREAKER 3X100A  220 V,  25 KA INDUSTRIAL ABB(A1B 125 TMF 100-1000 3P FF), SIEMENS, EATON O MERLIN GERIN</v>
          </cell>
        </row>
        <row r="374">
          <cell r="B374" t="str">
            <v>BREAKER 3X100A  220 V,  100 KA INDUSTRIAL ABB(A1N 125 TMF 100-1000 3P FF), SIEMENS, EATON O MERLIN GERIN</v>
          </cell>
        </row>
        <row r="375">
          <cell r="B375" t="str">
            <v>BREAKER 3X125A  220 V,  25 KA INDUSTRIAL ABB(A1B 125 TMF 125-1250 3P FF), SIEMENS, EATON O MERLIN GERIN</v>
          </cell>
        </row>
        <row r="376">
          <cell r="B376" t="str">
            <v>BREAKER 3X125A  220 V,  100 KA INDUSTRIAL ABB(A1N 125 TMF 125-1250 3P FF), SIEMENS, EATON O MERLIN GERIN</v>
          </cell>
        </row>
        <row r="377">
          <cell r="B377" t="str">
            <v>BREAKER 3X150A  220 V,  85 KA INDUSTRIAL ABB(A2N 250 TMF 150-1500 3P FF), SIEMENS, EATON O MERLIN GERIN</v>
          </cell>
        </row>
        <row r="378">
          <cell r="B378" t="str">
            <v>BREAKER 3X160A  220 V,  85 KA INDUSTRIAL ABB(A2N 250 TMF 160-1600 3P FF), SIEMENS, EATON O MERLIN GERIN</v>
          </cell>
        </row>
        <row r="379">
          <cell r="B379" t="str">
            <v>BREAKER 3X175A  220 V,  85 KA INDUSTRIAL ABB(A2N 250 TMF 150-1750 3P FF), SIEMENS, EATON O MERLIN GERIN</v>
          </cell>
        </row>
        <row r="380">
          <cell r="B380" t="str">
            <v>BREAKER 3X200A  220 V,  85 KA INDUSTRIAL ABB(A2N 250 TMF 200-2000 3P FF), SIEMENS, EATON O MERLIN GERIN</v>
          </cell>
        </row>
        <row r="381">
          <cell r="B381" t="str">
            <v>BREAKER 3X225A  220 V,  85 KA INDUSTRIAL ABB(A2N 250 TMF 225-2250 3P FF), SIEMENS, EATON O MERLIN GERIN</v>
          </cell>
        </row>
        <row r="382">
          <cell r="B382" t="str">
            <v>BREAKER 3X250A  220 V,  85 KA INDUSTRIAL ABB(A2N 250 TMF 250-2500 3P FF), SIEMENS, EATON O MERLIN GERIN</v>
          </cell>
        </row>
        <row r="383">
          <cell r="B383" t="str">
            <v>BREAKER 3X320A  220 V,  85 KA INDUSTRIAL ABB(A3N 400 TMF 320-3200 3P FF), SIEMENS, EATON O MERLIN GERIN</v>
          </cell>
        </row>
        <row r="384">
          <cell r="B384" t="str">
            <v>BREAKER 3X400A  220 V,  85 KA INDUSTRIAL ABB(A3N 400 TMF 400-4000 3P FF), SIEMENS, EATON O MERLIN GERIN</v>
          </cell>
        </row>
        <row r="385">
          <cell r="B385" t="str">
            <v>BREAKER 3X500A  220 V,  85 KA INDUSTRIAL ABB(A3N 630 TMF 500-5000 3P FF), SIEMENS, EATON O MERLIN GERIN</v>
          </cell>
        </row>
        <row r="386">
          <cell r="B386" t="str">
            <v>BREAKER 3X630A  220 V,  85 KA INDUSTRIAL ABB(A3N 630 ELT-LI In=630  3P FF-CON RELÈ ELECTRÒNICO CON PROTECCIÒN DE SOBRECARGA), SIEMENS, EATON O MERLIN GERIN</v>
          </cell>
        </row>
        <row r="387">
          <cell r="B387" t="str">
            <v>BREAKER TOTALIZADOR  INDUSTRIAL 3X600A  220 V. TERMOMAGNÉTICO, Icu=85KA. Ics=50%Icu.MARCA SCHNEIDER ELECTRIC (REFERENCIA EZC630N3600), SIEMENS, EATON O ABB.</v>
          </cell>
        </row>
        <row r="388">
          <cell r="B388" t="str">
            <v>BREAKER TOTALIZADOR  INDUSTRIAL 3X500A  220 V. TERMOMAGNÉTICO, Icu=85KA. Ics=50%Icu.MARCA SCHNEIDER ELECTRIC (REFERENCIA EZC630N3500), SIEMENS, EATON O ABB.</v>
          </cell>
        </row>
        <row r="389">
          <cell r="B389" t="str">
            <v>BREAKER TOTALIZADOR  INDUSTRIAL 3X400A  220 V. TERMOMAGNÉTICO, Icu=85KA. Ics=50%Icu.MARCA SCHNEIDER ELECTRIC (REFERENCIA EZC400N3400), SIEMENS, EATON O ABB.</v>
          </cell>
        </row>
        <row r="390">
          <cell r="B390" t="str">
            <v>BREAKER TOTALIZADOR  INDUSTRIAL 3X350A  220 V. TERMOMAGNÉTICO, Icu=85KA. Ics=50%Icu.MARCA SCHNEIDER ELECTRIC (REFERENCIA EZC400N3350), SIEMENS, EATON O ABB.</v>
          </cell>
        </row>
        <row r="391">
          <cell r="B391" t="str">
            <v>BREAKER TOTALIZADOR  INDUSTRIAL 3X300A  220 V. TERMOMAGNÉTICO, Icu=85KA. Ics=50%Icu.MARCA SCHNEIDER ELECTRIC (REFERENCIA EZC400N3300), SIEMENS, EATON O ABB.</v>
          </cell>
        </row>
        <row r="392">
          <cell r="B392" t="str">
            <v>BREAKER TOTALIZADOR  INDUSTRIAL 3X250A  220 V. TERMOMAGNÉTICO, Icu=50KA. Ics=50%Icu.MARCA SCHNEIDER ELECTRIC (REFERENCIA EZC250N3250), SIEMENS, EATON O ABB.</v>
          </cell>
        </row>
        <row r="393">
          <cell r="B393" t="str">
            <v>BREAKER TOTALIZADOR  INDUSTRIAL 3X225A  220 V. TERMOMAGNÉTICO, Icu=50KA. Ics=50%Icu.MARCA SCHNEIDER ELECTRIC (REFERENCIA EZC250N3225), SIEMENS, EATON O ABB.</v>
          </cell>
        </row>
        <row r="394">
          <cell r="B394" t="str">
            <v>BREAKER TOTALIZADOR  INDUSTRIAL 3X200A  220 V. TERMOMAGNÉTICO, Icu=50KA. Ics=50%Icu.MARCA SCHNEIDER ELECTRIC (REFERENCIA EZC250N3200), SIEMENS, EATON O ABB.</v>
          </cell>
        </row>
        <row r="395">
          <cell r="B395" t="str">
            <v>BREAKER TOTALIZADOR  INDUSTRIAL 3X175A  220 V. TERMOMAGNÉTICO, Icu=50KA. Ics=50%Icu.MARCA SCHNEIDER ELECTRIC (REFERENCIA EZC250N3175), SIEMENS, EATON O ABB.</v>
          </cell>
        </row>
        <row r="396">
          <cell r="B396" t="str">
            <v>BREAKER TOTALIZADOR  INDUSTRIAL 3X160A  220 V. TERMOMAGNÉTICO, Icu=50KA. Ics=50%Icu.MARCA SCHNEIDER ELECTRIC (REFERENCIA EZC250N3160), SIEMENS, EATON O ABB.</v>
          </cell>
        </row>
        <row r="397">
          <cell r="B397" t="str">
            <v>BREAKER TOTALIZADOR  INDUSTRIAL 3X150A  220 V. TERMOMAGNÉTICO, Icu=50KA. Ics=50%Icu.MARCA SCHNEIDER ELECTRIC (REFERENCIA EZC250N3150), SIEMENS, EATON O ABB.</v>
          </cell>
        </row>
        <row r="398">
          <cell r="B398" t="str">
            <v>BREAKER TOTALIZADOR  INDUSTRIAL 3X125A  220 V. TERMOMAGNÉTICO, Icu=50KA. Ics=50%Icu.MARCA SCHNEIDER ELECTRIC (REFERENCIA EZC250N3125), SIEMENS, EATON O ABB.</v>
          </cell>
        </row>
        <row r="399">
          <cell r="B399" t="str">
            <v>BREAKER TOTALIZADOR  INDUSTRIAL 3X100A  220 V. TERMOMAGNÉTICO, Icu=25KA. Ics=50%Icu.MARCA SCHNEIDER ELECTRIC (REFERENCIA EZC100N3100), SIEMENS, EATON O ABB.</v>
          </cell>
        </row>
        <row r="400">
          <cell r="B400" t="str">
            <v>BREAKER TOTALIZADOR  INDUSTRIAL 3X80A  220 V. TERMOMAGNÉTICO, Icu=25KA. Ics=50%Icu.MARCA SCHNEIDER ELECTRIC (REFERENCIA EZC100N3080), SIEMENS, EATON O ABB.</v>
          </cell>
        </row>
        <row r="401">
          <cell r="B401" t="str">
            <v>BREAKER TOTALIZADOR  INDUSTRIAL 3X60A  220 V. TERMOMAGNÉTICO, Icu=25KA. Ics=50%Icu.MARCA SCHNEIDER ELECTRIC (REFERENCIA EZC100N3060), SIEMENS, EATON O ABB.</v>
          </cell>
        </row>
        <row r="402">
          <cell r="B402" t="str">
            <v>BREAKER TOTALIZADOR  INDUSTRIAL 3X50A  220 V. TERMOMAGNÉTICO, Icu=25KA. Ics=50%Icu.MARCA SCHNEIDER ELECTRIC (REFERENCIA EZC100N3050), SIEMENS, EATON O ABB.</v>
          </cell>
        </row>
        <row r="403">
          <cell r="B403" t="str">
            <v>BREAKER TOTALIZADOR  INDUSTRIAL 3X40A  220 V. TERMOMAGNÉTICO, Icu=25KA. Ics=50%Icu.MARCA SCHNEIDER ELECTRIC (REFERENCIA EZC100N3040), SIEMENS, EATON O ABB.</v>
          </cell>
        </row>
        <row r="404">
          <cell r="B404" t="str">
            <v>BREAKER TOTALIZADOR  INDUSTRIAL 3X30A  220 V. TERMOMAGNÉTICO, Icu=25KA. Ics=50%Icu.MARCA SCHNEIDER ELECTRIC (REFERENCIA EZC100N3030), SIEMENS, EATON O ABB.</v>
          </cell>
        </row>
        <row r="405">
          <cell r="B405" t="str">
            <v>BREAKER TOTALIZADOR  INDUSTRIAL 3X20A  220 V. TERMOMAGNÉTICO, Icu=25KA. Ics=50%Icu.MARCA SCHNEIDER ELECTRIC (REFERENCIA EZC100N3020), SIEMENS, EATON O ABB.</v>
          </cell>
        </row>
        <row r="406">
          <cell r="B406" t="str">
            <v>BREAKER TOTALIZADOR  INDUSTRIAL 3X600A  220 V. AJUSTABLE TÈRMICA Y MAGNÈTICAMENTE (420-600A),  Icu=40KA. Ics=100%Icu.MARCA SCHNEIDER ELECTRIC (REFERENCIA LV563306), SIEMENS, EATON O ABB.</v>
          </cell>
        </row>
        <row r="407">
          <cell r="B407" t="str">
            <v>BREAKER TOTALIZADOR  INDUSTRIAL 3X500A  220 V. AJUSTABLE TÈRMICA Y MAGNÈTICAMENTE (350-500A),  Icu=40KA. Ics=100%Icu.MARCA SCHNEIDER ELECTRIC (REFERENCIA LV563305), SIEMENS, EATON O ABB.</v>
          </cell>
        </row>
        <row r="408">
          <cell r="B408" t="str">
            <v>BREAKER TOTALIZADOR  INDUSTRIAL 3X400A  220 V. AJUSTABLE TÈRMICA Y MAGNÈTICAMENTE (280-400A),  Icu=40KA. Ics=100%Icu.MARCA SCHNEIDER ELECTRIC (REFERENCIA LV540306), SIEMENS, EATON O ABB.</v>
          </cell>
        </row>
        <row r="409">
          <cell r="B409" t="str">
            <v>BREAKER TOTALIZADOR  INDUSTRIAL 3X320A  220 V. AJUSTABLE TÈRMICA Y MAGNÈTICAMENTE (224-350A),  Icu=40KA. Ics=100%Icu.MARCA SCHNEIDER ELECTRIC (REFERENCIA LV540305), SIEMENS, EATON O ABB.</v>
          </cell>
        </row>
        <row r="410">
          <cell r="B410" t="str">
            <v>BREAKER TOTALIZADOR  INDUSTRIAL 3X250A  220 V. AJUSTABLE TÈRMICA Y MAGNÈTICAMENTE (175-250A),  Icu=40KA. Ics=100%Icu.MARCA SCHNEIDER ELECTRIC (REFERENCIA LV525303), SIEMENS, EATON O ABB.</v>
          </cell>
        </row>
        <row r="411">
          <cell r="B411" t="str">
            <v>BREAKER TOTALIZADOR  INDUSTRIAL 3X200A  220 V. AJUSTABLE TÈRMICA Y MAGNÈTICAMENTE (140-200A),  Icu=40KA. Ics=100%Icu.MARCA SCHNEIDER ELECTRIC (REFERENCIA LV525302), SIEMENS, EATON O ABB.</v>
          </cell>
        </row>
        <row r="412">
          <cell r="B412" t="str">
            <v>BREAKER TOTALIZADOR  INDUSTRIAL 3X160A  220 V. AJUSTABLE TÈRMICA Y MAGNÈTICAMENTE (112-160A),  Icu=40KA. Ics=100%Icu.MARCA SCHNEIDER ELECTRIC (REFERENCIA LV516303), SIEMENS, EATON O ABB.</v>
          </cell>
        </row>
        <row r="413">
          <cell r="B413" t="str">
            <v>BREAKER TOTALIZADOR  INDUSTRIAL 3X125A  220 V. AJUSTABLE TÈRMICA Y MAGNÈTICAMENTE (87-125A),  Icu=40KA. Ics=100%Icu.MARCA SCHNEIDER ELECTRIC (REFERENCIA LV516302), SIEMENS, EATON O ABB.</v>
          </cell>
        </row>
        <row r="414">
          <cell r="B414" t="str">
            <v>BREAKER TOTALIZADOR  INDUSTRIAL 3X100A  220 V. AJUSTABLE TÈRMICA Y MAGNÈTICAMENTE (70-100A),  Icu=40KA. Ics=100%Icu.MARCA SCHNEIDER ELECTRIC (REFERENCIA LV510307), SIEMENS, EATON O ABB.</v>
          </cell>
        </row>
        <row r="415">
          <cell r="B415" t="str">
            <v>BREAKER TOTALIZADOR  INDUSTRIAL 3X80A  220 V. AJUSTABLE TÈRMICA Y MAGNÈTICAMENTE (56-80A),  Icu=40KA. Ics=100%Icu.MARCA SCHNEIDER ELECTRIC (REFERENCIA LV510306), SIEMENS, EATON O ABB.</v>
          </cell>
        </row>
        <row r="416">
          <cell r="B416" t="str">
            <v>BREAKER TOTALIZADOR  INDUSTRIAL 3X63A  220 V. AJUSTABLE TÈRMICA Y MAGNÈTICAMENTE (44-63A),  Icu=40KA. Ics=100%Icu.MARCA SCHNEIDER ELECTRIC (REFERENCIA LV510305), SIEMENS, EATON O ABB.</v>
          </cell>
        </row>
        <row r="417">
          <cell r="B417" t="str">
            <v>BREAKER TOTALIZADOR  INDUSTRIAL 3X50A  220 V. AJUSTABLE TÈRMICA Y MAGNÈTICAMENTE (22-32A),  Icu=40KA. Ics=100%Icu.MARCA SCHNEIDER ELECTRIC (REFERENCIA LV516304), SIEMENS, EATON O ABB.</v>
          </cell>
        </row>
        <row r="418">
          <cell r="B418" t="str">
            <v>BREAKER TOTALIZADOR  INDUSTRIAL 3X40A  220 V. AJUSTABLE TÈRMICA Y MAGNÈTICAMENTE (22-32A),  Icu=40KA. Ics=100%Icu.MARCA SCHNEIDER ELECTRIC (REFERENCIA LV516303), SIEMENS, EATON O ABB.</v>
          </cell>
        </row>
        <row r="419">
          <cell r="B419" t="str">
            <v>BREAKER TOTALIZADOR  INDUSTRIAL 3X32A  220 V. AJUSTABLE TÈRMICA Y MAGNÈTICAMENTE (22-32A),  Icu=40KA. Ics=100%Icu.MARCA SCHNEIDER ELECTRIC (REFERENCIA LV516302), SIEMENS, EATON O ABB.</v>
          </cell>
        </row>
        <row r="420">
          <cell r="B420" t="str">
            <v>BREAKER TOTALIZADOR  INDUSTRIAL 3X25A  220 V. AJUSTABLE TÈRMICA Y MAGNÈTICAMENTE (18-25A),  Icu=40KA. Ics=100%Icu.MARCA SCHNEIDER ELECTRIC (REFERENCIA LV510301), SIEMENS, EATON O ABB.</v>
          </cell>
        </row>
        <row r="421">
          <cell r="B421" t="str">
            <v>Contactor tripolar Automático 220V, 65A, AC3 (Contactos Aux: 1NA+1NC). MARCA SCHNEIDER ELECTRIC (REFERENCIA LC1E65), SIEMENS, EATON O ABB.</v>
          </cell>
        </row>
        <row r="422">
          <cell r="B422" t="str">
            <v>Contactor tripolar Automático 220V, 18A, AC3 (Contactos Aux: 1NA). MARCA SCHNEIDER ELECTRIC (REFERENCIA LC1E1810), SIEMENS, EATON O ABB.</v>
          </cell>
        </row>
        <row r="423">
          <cell r="B423" t="str">
            <v>Contactor tripolar LC1E0910F6 o equivalente AC125</v>
          </cell>
        </row>
        <row r="424">
          <cell r="B424" t="str">
            <v>Contactor tripolar Automático 220V, 25A, AC1 (Contactos Aux: 1NA+1NC). MARCA SCHNEIDER ELECTRIC (REFERENCIA LC1D09B7), SIEMENS, EATON O ABB.</v>
          </cell>
        </row>
        <row r="425">
          <cell r="B425" t="str">
            <v>Temporizador eléctrónico programable y multifunción para montaje en riel, Rango: Multiescala 0,1seg a 10 días, ON fijo OFF fijo, 1 contacto conmutado, 12-240VAC/DC</v>
          </cell>
        </row>
        <row r="426">
          <cell r="B426" t="str">
            <v>Rele de estado solido monopolar 25A</v>
          </cell>
        </row>
        <row r="427">
          <cell r="B427" t="str">
            <v>Pulsador tipo superficie plana, diametro 22mm, IP65, 10A, contacto NA.</v>
          </cell>
        </row>
        <row r="428">
          <cell r="B428" t="str">
            <v xml:space="preserve">BREAKER MONOPOLAR ENCHUFABLE. TACO SIEMENS Q115. 1x15 </v>
          </cell>
        </row>
        <row r="429">
          <cell r="B429" t="str">
            <v xml:space="preserve">BREAKER MONOPOLAR ENCHUFABLE.TACO SIEMENS Q120 1x20 </v>
          </cell>
        </row>
        <row r="430">
          <cell r="B430" t="str">
            <v xml:space="preserve">BREAKER MONOPOLAR.TACO SIEMENS Q130 1x30 </v>
          </cell>
        </row>
        <row r="431">
          <cell r="B431" t="str">
            <v xml:space="preserve">BREAKER MONOPOLAR ENCHUFABLE.TACO SIEMENS Q140 1x40 </v>
          </cell>
        </row>
        <row r="432">
          <cell r="B432" t="str">
            <v xml:space="preserve">BREAKER MONOPOLAR ENCHUFABLE.TACO SIEMENS Q150 1x50 </v>
          </cell>
        </row>
        <row r="433">
          <cell r="B433" t="str">
            <v xml:space="preserve">BREAKER MONOPOLAR ENCHUFABLE.TACO SIEMENS Q160 1x60 </v>
          </cell>
        </row>
        <row r="434">
          <cell r="B434" t="str">
            <v xml:space="preserve">BREAKER MONOPOLAR ENCHUFABLE.TACO SIEMENS Q170 1x70 </v>
          </cell>
        </row>
        <row r="435">
          <cell r="B435" t="str">
            <v>BREAKER BIPOLAR ENCHUFABLE.TACO SIEMENS Q2100 2x100</v>
          </cell>
        </row>
        <row r="436">
          <cell r="B436" t="str">
            <v xml:space="preserve">BREAKER BIPOLAR ENCHUFABLE.TACO SIEMENS Q215 2x15 </v>
          </cell>
        </row>
        <row r="437">
          <cell r="B437" t="str">
            <v xml:space="preserve">BREAKER BIPOLAR ENCHUFABLE.TACO SIEMENS Q220 2x20 </v>
          </cell>
        </row>
        <row r="438">
          <cell r="B438" t="str">
            <v>BREAKER BIPOLAR ENCHUFABLE.TACO SIEMENS Q230 2x30</v>
          </cell>
        </row>
        <row r="439">
          <cell r="B439" t="str">
            <v>BREAKER BIPOLAR ENCHUFABLE.TACO SIEMENS Q240 2x40</v>
          </cell>
        </row>
        <row r="440">
          <cell r="B440" t="str">
            <v>BREAKER BIPOLAR ENCHUFABLE.TACO SIEMENS Q250 2x50</v>
          </cell>
        </row>
        <row r="441">
          <cell r="B441" t="str">
            <v>BREAKER BIPOLAR ENCHUFABLE.TACO SIEMENS Q260 2x60</v>
          </cell>
        </row>
        <row r="442">
          <cell r="B442" t="str">
            <v xml:space="preserve">BREAKER BIPOLAR ENCHUFABLE.TACO SIEMENS Q270 2x70 </v>
          </cell>
        </row>
        <row r="443">
          <cell r="B443" t="str">
            <v>BREAKER BIPOLAR ENCHUFABLE.TACO SIEMENS Q280 2x80</v>
          </cell>
        </row>
        <row r="444">
          <cell r="B444" t="str">
            <v xml:space="preserve">BREAKER TRIPOLAR ENCHUFABLE.TACO SIEMENS Q3100 3x100 </v>
          </cell>
        </row>
        <row r="445">
          <cell r="B445" t="str">
            <v xml:space="preserve">BREAKER TRIPOLAR ENCHUFABLE.TACO SIEMENS Q315 3x15 </v>
          </cell>
        </row>
        <row r="446">
          <cell r="B446" t="str">
            <v xml:space="preserve">BREAKER TRIPOLAR ENCHUFABLE.TACO SIEMENS Q320 3x20 </v>
          </cell>
        </row>
        <row r="447">
          <cell r="B447" t="str">
            <v xml:space="preserve">BREAKER TRIPOLAR ENCHUFABLE.TACO SIEMENS Q330 3x30 </v>
          </cell>
        </row>
        <row r="448">
          <cell r="B448" t="str">
            <v xml:space="preserve">BREAKER TRIPOLAR ENCHUFABLE.TACO SIEMENS Q340 3x40 </v>
          </cell>
        </row>
        <row r="449">
          <cell r="B449" t="str">
            <v>BREAKER TRIPOLAR ENCHUFABLE.TACO SIEMENS Q350 3x50</v>
          </cell>
        </row>
        <row r="450">
          <cell r="B450" t="str">
            <v>BREAKER TRIPOLAR ENCHUFABLE.TACO SIEMENS Q360 3x60</v>
          </cell>
        </row>
        <row r="451">
          <cell r="B451" t="str">
            <v>BREAKER TRIPOLAR ENCHUFABLE.TACO SIEMENS Q370 3x70</v>
          </cell>
        </row>
        <row r="452">
          <cell r="B452" t="str">
            <v>BREAKERS CINTAS DE MARCACION Y ANILLOS DE MARCACION</v>
          </cell>
        </row>
        <row r="453">
          <cell r="B453" t="str">
            <v>TUBERÍA MÉTALICA Y ACCESORIOS</v>
          </cell>
        </row>
        <row r="454">
          <cell r="B454" t="str">
            <v>Elementos de fijación tubería EMT 3/4", 1".</v>
          </cell>
        </row>
        <row r="455">
          <cell r="B455" t="str">
            <v>Grapa doble ala galvanizada en caliente 1/2''</v>
          </cell>
        </row>
        <row r="456">
          <cell r="B456" t="str">
            <v>Grapa doble ala galvanizada en caliente 3/4''</v>
          </cell>
        </row>
        <row r="457">
          <cell r="B457" t="str">
            <v>Grapa doble ala galvanizada en caliente 1''</v>
          </cell>
        </row>
        <row r="458">
          <cell r="B458" t="str">
            <v>Grapa doble ala galvanizada en caliente 1 1/4''</v>
          </cell>
        </row>
        <row r="459">
          <cell r="B459" t="str">
            <v>Chazos Plasticos de 1/4''</v>
          </cell>
        </row>
        <row r="460">
          <cell r="B460" t="str">
            <v>Tornillo de Ensable 1/4''x2''</v>
          </cell>
        </row>
        <row r="461">
          <cell r="B461" t="str">
            <v>Tubería EMT 1/2"</v>
          </cell>
        </row>
        <row r="462">
          <cell r="B462" t="str">
            <v>Tubería EMT 3/4"</v>
          </cell>
        </row>
        <row r="463">
          <cell r="B463" t="str">
            <v>Tubería EMT 1''</v>
          </cell>
        </row>
        <row r="464">
          <cell r="B464" t="str">
            <v>Tubería EMT 1 1/4''</v>
          </cell>
        </row>
        <row r="465">
          <cell r="B465" t="str">
            <v>Tubería EMT 3''</v>
          </cell>
        </row>
        <row r="466">
          <cell r="B466" t="str">
            <v>Tubería EMT 2''</v>
          </cell>
        </row>
        <row r="467">
          <cell r="B467" t="str">
            <v>TUBO GALVANIZADO 1.1/2 EMT</v>
          </cell>
        </row>
        <row r="468">
          <cell r="B468" t="str">
            <v>TUBO GALVANIZADO 1.1/4 C/U</v>
          </cell>
        </row>
        <row r="469">
          <cell r="B469" t="str">
            <v>TUBO GALVANIZADO 1.1/4 EMT</v>
          </cell>
        </row>
        <row r="470">
          <cell r="B470" t="str">
            <v>TUBO GALVANIZADO 1/2 C/U</v>
          </cell>
        </row>
        <row r="471">
          <cell r="B471" t="str">
            <v>TUBO GALVANIZADO 1/2 EMT</v>
          </cell>
        </row>
        <row r="472">
          <cell r="B472" t="str">
            <v>TUBO GALVANIZADO 2 C/U</v>
          </cell>
        </row>
        <row r="473">
          <cell r="B473" t="str">
            <v>TUBO GALVANIZADO 2 EMT</v>
          </cell>
        </row>
        <row r="474">
          <cell r="B474" t="str">
            <v>TUBO GALVANIZADO 2 1/2 EMT</v>
          </cell>
        </row>
        <row r="475">
          <cell r="B475" t="str">
            <v>TUBO GALVANIZADO 3 C/U</v>
          </cell>
        </row>
        <row r="476">
          <cell r="B476" t="str">
            <v>TUBO GALVANIZADO 3 EMT</v>
          </cell>
        </row>
        <row r="477">
          <cell r="B477" t="str">
            <v>TUBO GALVANIZADO 3/4 C/U</v>
          </cell>
        </row>
        <row r="478">
          <cell r="B478" t="str">
            <v>TUBO GALVANIZADO 3/4 EMT</v>
          </cell>
        </row>
        <row r="479">
          <cell r="B479" t="str">
            <v>TUBO GALVANIZADO 4 C/U</v>
          </cell>
        </row>
        <row r="480">
          <cell r="B480" t="str">
            <v>TUBO GALVANIZADO 3/4 C/U</v>
          </cell>
        </row>
        <row r="481">
          <cell r="B481" t="str">
            <v>TUBO GALVANIZADO 1 C/U</v>
          </cell>
        </row>
        <row r="482">
          <cell r="B482" t="str">
            <v>TUBO GALVANIZADO 1 EMT</v>
          </cell>
        </row>
        <row r="483">
          <cell r="B483" t="str">
            <v>TUBO GALVANIZADO 1.1/2 C/U</v>
          </cell>
        </row>
        <row r="484">
          <cell r="B484" t="str">
            <v>Unión EMT 1/2''</v>
          </cell>
        </row>
        <row r="485">
          <cell r="B485" t="str">
            <v>Unión EMT 3/4''</v>
          </cell>
        </row>
        <row r="486">
          <cell r="B486" t="str">
            <v>Unión EMT 1''</v>
          </cell>
        </row>
        <row r="487">
          <cell r="B487" t="str">
            <v>Unión EMT 1''</v>
          </cell>
        </row>
        <row r="488">
          <cell r="B488" t="str">
            <v>Unión EMT 1 1/4''</v>
          </cell>
        </row>
        <row r="489">
          <cell r="B489" t="str">
            <v>Unión EMT 1 1/2''</v>
          </cell>
        </row>
        <row r="490">
          <cell r="B490" t="str">
            <v>Unión EMT 3''</v>
          </cell>
        </row>
        <row r="491">
          <cell r="B491" t="str">
            <v>Unión EMT 2''</v>
          </cell>
        </row>
        <row r="492">
          <cell r="B492" t="str">
            <v>UNIÓN METÁLICA GALVANIZADA DE 1,1/2</v>
          </cell>
        </row>
        <row r="493">
          <cell r="B493" t="str">
            <v>UNIÓN METÁLICA GALVANIZADA DE 3/4</v>
          </cell>
        </row>
        <row r="494">
          <cell r="B494" t="str">
            <v>UNIÓN METÁLICA GALVANIZADA DE 1</v>
          </cell>
        </row>
        <row r="495">
          <cell r="B495" t="str">
            <v>Entrada a Caja EMT 1/2''</v>
          </cell>
        </row>
        <row r="496">
          <cell r="B496" t="str">
            <v>Entrada a Caja EMT 3/4''</v>
          </cell>
        </row>
        <row r="497">
          <cell r="B497" t="str">
            <v>Entrada a Caja EMT 1 1/4''</v>
          </cell>
        </row>
        <row r="498">
          <cell r="B498" t="str">
            <v>Entrada a Caja EMT 1 1/2''</v>
          </cell>
        </row>
        <row r="499">
          <cell r="B499" t="str">
            <v>Entrada a Caja EMT 3''</v>
          </cell>
        </row>
        <row r="500">
          <cell r="B500" t="str">
            <v>Entrada a Caja EMT 2''</v>
          </cell>
        </row>
        <row r="501">
          <cell r="B501" t="str">
            <v>Curva EMT 3''</v>
          </cell>
        </row>
        <row r="502">
          <cell r="B502" t="str">
            <v>Curva EMT 2''</v>
          </cell>
        </row>
        <row r="503">
          <cell r="B503" t="str">
            <v>CURVA GALVANIZADA DE 1"</v>
          </cell>
        </row>
        <row r="504">
          <cell r="B504" t="str">
            <v>CURVA GALVANIZADA DE 3/4"</v>
          </cell>
        </row>
        <row r="505">
          <cell r="B505" t="str">
            <v>Conduleta en L 1/2''</v>
          </cell>
        </row>
        <row r="506">
          <cell r="B506" t="str">
            <v>Conduleta en L 3/4''</v>
          </cell>
        </row>
        <row r="507">
          <cell r="B507" t="str">
            <v>Conduleta en L 1''</v>
          </cell>
        </row>
        <row r="508">
          <cell r="B508" t="str">
            <v>Conduleta en L 1 1/4''</v>
          </cell>
        </row>
        <row r="509">
          <cell r="B509" t="str">
            <v>Conduleta en L 2''</v>
          </cell>
        </row>
        <row r="510">
          <cell r="B510" t="str">
            <v>CORAZA METÁLICA 3/4"</v>
          </cell>
        </row>
        <row r="511">
          <cell r="B511" t="str">
            <v>CORAZA METÁLICA 1"</v>
          </cell>
        </row>
        <row r="512">
          <cell r="B512" t="str">
            <v>CORAZA METÁLICA 1. 1/2"</v>
          </cell>
        </row>
        <row r="513">
          <cell r="B513" t="str">
            <v>CORAZA METÁLICA 2"</v>
          </cell>
        </row>
        <row r="514">
          <cell r="B514" t="str">
            <v>CORAZA METÁLICA 3"</v>
          </cell>
        </row>
        <row r="515">
          <cell r="B515" t="str">
            <v>CORAZA METÁLICA AMERICANA 1"</v>
          </cell>
        </row>
        <row r="516">
          <cell r="B516" t="str">
            <v>CONECTOR RECTO 3/4"</v>
          </cell>
        </row>
        <row r="517">
          <cell r="B517" t="str">
            <v>CONECTOR CURVO 3/4"</v>
          </cell>
        </row>
        <row r="518">
          <cell r="B518" t="str">
            <v>CONECTOR RECTO 1"</v>
          </cell>
        </row>
        <row r="519">
          <cell r="B519" t="str">
            <v>CONECTOR CURVO 1"</v>
          </cell>
        </row>
        <row r="520">
          <cell r="B520" t="str">
            <v>CONECTOR CURVO 2"</v>
          </cell>
        </row>
        <row r="521">
          <cell r="B521" t="str">
            <v>CONECTOR CURVO 3"</v>
          </cell>
        </row>
        <row r="522">
          <cell r="B522" t="str">
            <v>CONECTOR RECTO 1,1/2"</v>
          </cell>
        </row>
        <row r="523">
          <cell r="B523" t="str">
            <v>CONECTOR RECTO 2"</v>
          </cell>
        </row>
        <row r="524">
          <cell r="B524" t="str">
            <v>CONECTOR RECTO 3"</v>
          </cell>
        </row>
        <row r="525">
          <cell r="B525" t="str">
            <v>CONECTOR CURVO 1,1/2"</v>
          </cell>
        </row>
        <row r="526">
          <cell r="B526" t="str">
            <v>TUBERÍA PLASTICA Y ACCESORIOS</v>
          </cell>
        </row>
        <row r="527">
          <cell r="B527" t="str">
            <v>Tubo PVC DB60 1/2''</v>
          </cell>
        </row>
        <row r="528">
          <cell r="B528" t="str">
            <v>Tubo PVC DB60 3/4''</v>
          </cell>
        </row>
        <row r="529">
          <cell r="B529" t="str">
            <v>Tubo PVC DB60 1''</v>
          </cell>
        </row>
        <row r="530">
          <cell r="B530" t="str">
            <v>Tubo PVC DB60 2''</v>
          </cell>
        </row>
        <row r="531">
          <cell r="B531" t="str">
            <v>Curva PVC 1/2''</v>
          </cell>
        </row>
        <row r="532">
          <cell r="B532" t="str">
            <v>Curva PVC 3/4''</v>
          </cell>
        </row>
        <row r="533">
          <cell r="B533" t="str">
            <v>Curva PVC 1''</v>
          </cell>
        </row>
        <row r="534">
          <cell r="B534" t="str">
            <v>Entrada a Caja PVC 1/2''</v>
          </cell>
        </row>
        <row r="535">
          <cell r="B535" t="str">
            <v>Entrada a Caja PVC 3/4''</v>
          </cell>
        </row>
        <row r="536">
          <cell r="B536" t="str">
            <v>Entrada a Caja PVC 1''</v>
          </cell>
        </row>
        <row r="537">
          <cell r="B537" t="str">
            <v>Unión PVC 1/2''</v>
          </cell>
        </row>
        <row r="538">
          <cell r="B538" t="str">
            <v>Unión PVC 3/4''</v>
          </cell>
        </row>
        <row r="539">
          <cell r="B539" t="str">
            <v>Unión PVC 1''</v>
          </cell>
        </row>
        <row r="540">
          <cell r="B540" t="str">
            <v>Tubería PVC 1"</v>
          </cell>
        </row>
        <row r="541">
          <cell r="B541" t="str">
            <v>TUBO PVC 1" PLASTIMEC</v>
          </cell>
        </row>
        <row r="542">
          <cell r="B542" t="str">
            <v>TUBO PVC 1/2 PLASTIMEC</v>
          </cell>
        </row>
        <row r="543">
          <cell r="B543" t="str">
            <v>TUBO PVC 11/2 PLASTIMEC</v>
          </cell>
        </row>
        <row r="544">
          <cell r="B544" t="str">
            <v>TUBO PVC 11/4 PLASTIMEC</v>
          </cell>
        </row>
        <row r="545">
          <cell r="B545" t="str">
            <v>TUBO PVC 2" PLASTIMEC</v>
          </cell>
        </row>
        <row r="546">
          <cell r="B546" t="str">
            <v>TUBO PVC 3/4 PLASTIMEC</v>
          </cell>
        </row>
        <row r="547">
          <cell r="B547" t="str">
            <v>PUESTA A TIERRA</v>
          </cell>
        </row>
        <row r="548">
          <cell r="B548" t="str">
            <v>VARILLA COBRE - COBRE 1/2 x 2,40 MT</v>
          </cell>
        </row>
        <row r="549">
          <cell r="B549" t="str">
            <v>VARILLA COOPER WELL 5/8 x 1 MT</v>
          </cell>
        </row>
        <row r="550">
          <cell r="B550" t="str">
            <v>VARILLA COOPER WELL 5/8 x 1.5 MT</v>
          </cell>
        </row>
        <row r="551">
          <cell r="B551" t="str">
            <v>VARILLA COOPER WELL 5/8 x 1.8 MT</v>
          </cell>
        </row>
        <row r="552">
          <cell r="B552" t="str">
            <v>VARILLA COOPER WELL 5/8 x 2.4 MT</v>
          </cell>
        </row>
        <row r="553">
          <cell r="B553" t="str">
            <v>GRAPA P/VARILLA COOPER WELL T/EPM</v>
          </cell>
        </row>
        <row r="554">
          <cell r="B554" t="str">
            <v>SOLDADURA EXOTERMICA  90G</v>
          </cell>
        </row>
        <row r="555">
          <cell r="B555" t="str">
            <v>SOLDADURA EXOTERMICA 115G</v>
          </cell>
        </row>
        <row r="556">
          <cell r="B556" t="str">
            <v>SOLDADURA EXOTERMICA 150G</v>
          </cell>
        </row>
        <row r="557">
          <cell r="B557" t="str">
            <v xml:space="preserve">Soporte Dehn snap roof conductor holder StSt para teja de barro ref: 204129 </v>
          </cell>
        </row>
        <row r="558">
          <cell r="B558" t="str">
            <v>TABLEROS</v>
          </cell>
        </row>
        <row r="559">
          <cell r="B559" t="str">
            <v>TABLERO TRIFASICO NTQ-412-T  611096</v>
          </cell>
        </row>
        <row r="560">
          <cell r="B560" t="str">
            <v>TABLERO TRIFASICO NTQ-418-T  611099</v>
          </cell>
        </row>
        <row r="561">
          <cell r="B561" t="str">
            <v>TABLERO TRIFASICO NTQ-424-T  611102</v>
          </cell>
        </row>
        <row r="562">
          <cell r="B562" t="str">
            <v>TABLERO TRIFASICO NTQ-430-T  611105</v>
          </cell>
        </row>
        <row r="563">
          <cell r="B563" t="str">
            <v>TABLERO TRIFASICO NTQ-436-T  611108</v>
          </cell>
        </row>
        <row r="564">
          <cell r="B564" t="str">
            <v>TABLERO TRIFASICO NTQ-442-T  611111</v>
          </cell>
        </row>
        <row r="565">
          <cell r="B565" t="str">
            <v>TABLERO TRIFASICO NTQ-442-T  SIN ESPACIO</v>
          </cell>
        </row>
        <row r="566">
          <cell r="B566" t="str">
            <v>TABLERO 01 4CTOS TERCOL 104 RETIE</v>
          </cell>
        </row>
        <row r="567">
          <cell r="B567" t="str">
            <v>TABLERO 01 6CTOS TERCOL 106 RETIE</v>
          </cell>
        </row>
        <row r="568">
          <cell r="B568" t="str">
            <v>TABLERO 01  8 CTOS.TERCOL TEP 108  RETIE</v>
          </cell>
        </row>
        <row r="569">
          <cell r="B569" t="str">
            <v>TABLERO MONOFASICO TQ-CP-12  611051</v>
          </cell>
        </row>
        <row r="570">
          <cell r="B570" t="str">
            <v>TABLERO MONOFASICO TQ-CP-18  611054</v>
          </cell>
        </row>
        <row r="571">
          <cell r="B571" t="str">
            <v>TABLERO MONOFASICO TQ-CP-24  611057</v>
          </cell>
        </row>
        <row r="572">
          <cell r="B572" t="str">
            <v xml:space="preserve">TABLERO MONOFASICO TQ-CP-30  </v>
          </cell>
        </row>
        <row r="573">
          <cell r="B573" t="str">
            <v>TABLERO MONOFASICO TQ-CP-36</v>
          </cell>
        </row>
        <row r="574">
          <cell r="B574" t="str">
            <v>TABLERO BIFASICO 24</v>
          </cell>
        </row>
        <row r="575">
          <cell r="B575" t="str">
            <v>TABLERO 03 12CTOS.TERCOL TRP 312  RETIE</v>
          </cell>
        </row>
        <row r="576">
          <cell r="B576" t="str">
            <v xml:space="preserve">TABLERO DE 18 CTOS TRIFASICA C/P 225A RETIE TERCOL TRP318 </v>
          </cell>
        </row>
        <row r="577">
          <cell r="B577" t="str">
            <v xml:space="preserve">TABLERO DE 18 CTOS TRIF C/P ESP/TOTALIZADOR RETIE TERCOL TRP318T </v>
          </cell>
        </row>
        <row r="578">
          <cell r="B578" t="str">
            <v>TABLERO 03 18CTOS.TERCOL TRP 318  RETIE</v>
          </cell>
        </row>
        <row r="579">
          <cell r="B579" t="str">
            <v xml:space="preserve">TABLERO DE 24 CTOS TRIFASICA C/P ESP/TOTALIZ 225A TERCOL TRP324T </v>
          </cell>
        </row>
        <row r="580">
          <cell r="B580" t="str">
            <v>TABLERO 03 24CTOS.TERCOL TRP 324  RETIE</v>
          </cell>
        </row>
        <row r="581">
          <cell r="B581" t="str">
            <v xml:space="preserve">TABLERO DE 30 CTOS TRIF ESP PARA TOTALIZADOR TRP330T </v>
          </cell>
        </row>
        <row r="582">
          <cell r="B582" t="str">
            <v>TABLERO 03 30CTOS.TERCOL TRP 330  RETIE</v>
          </cell>
        </row>
        <row r="583">
          <cell r="B583" t="str">
            <v>TABLERO 03 36CTOS.TERCOL TRP 336  RETIE</v>
          </cell>
        </row>
        <row r="584">
          <cell r="B584" t="str">
            <v>TABLERO 42 CTOS TRIF C/P ESP/TOTALIZADOR RETIE TERCOL TRP342T</v>
          </cell>
        </row>
        <row r="585">
          <cell r="B585" t="str">
            <v>TABLERO 03 42CTOS.TERCOL TRP 342  RETIE</v>
          </cell>
        </row>
        <row r="586">
          <cell r="B586" t="str">
            <v>Barraje trifásico de cobre 100A, con barras para neutro y tierra</v>
          </cell>
        </row>
        <row r="587">
          <cell r="B587" t="str">
            <v>Suministro e instalación de tubería PVC para red de agua fría  chiller</v>
          </cell>
        </row>
        <row r="588">
          <cell r="B588" t="str">
            <v>Suministro e instalación de accesorios para instalación de chiller (válvulas, manómetros, filtro, etc)</v>
          </cell>
        </row>
        <row r="589">
          <cell r="B589" t="str">
            <v>Acondicionador de tensión trifásico 208/120V, 25kVA, con transformador de aislamento apantallado tipo seco, IP20, DPS de entrada y salida.</v>
          </cell>
        </row>
        <row r="590">
          <cell r="B590" t="str">
            <v>Traslado de Acondicionador de tensión de 10kVA, 2Ø, 230/115V</v>
          </cell>
        </row>
        <row r="591">
          <cell r="B591" t="str">
            <v>Acondicionador de voltaje con transformador de aislamiento bifasico 4 kVA 240 V.</v>
          </cell>
        </row>
        <row r="592">
          <cell r="B592" t="str">
            <v>Conjunto de andamio, canes y linea de vida</v>
          </cell>
        </row>
        <row r="593">
          <cell r="B593" t="str">
            <v xml:space="preserve">PARARRAYO POLIMERICO 12KV 10KA </v>
          </cell>
        </row>
        <row r="594">
          <cell r="B594" t="str">
            <v>ASTA PARA PARARRAYOS</v>
          </cell>
        </row>
        <row r="595">
          <cell r="B595" t="str">
            <v>Borneras de conexión</v>
          </cell>
        </row>
        <row r="596">
          <cell r="B596" t="str">
            <v>Caja 10x10 plástica intemperie</v>
          </cell>
        </row>
        <row r="597">
          <cell r="B597" t="str">
            <v>Breaker industrial 3x100A 25kA EZC100N3100</v>
          </cell>
        </row>
        <row r="598">
          <cell r="B598" t="str">
            <v>Breaker industrial 3x(175-250)A 25kA Ics=100%Icu CVS TMD160</v>
          </cell>
        </row>
        <row r="599">
          <cell r="B599" t="str">
            <v>Luminaria de emergencia sylvania 110Lm, 4,5W</v>
          </cell>
        </row>
        <row r="600">
          <cell r="B600" t="str">
            <v>Conector en C puesta a tierra</v>
          </cell>
        </row>
        <row r="601">
          <cell r="B601" t="str">
            <v>Canaleta ranurada 40x40mm 2m</v>
          </cell>
        </row>
        <row r="602">
          <cell r="B602" t="str">
            <v>CAJA PRIMARIA 15 KVA 20 KA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BASES"/>
    </sheetNames>
    <sheetDataSet>
      <sheetData sheetId="0">
        <row r="60">
          <cell r="F60">
            <v>80591.125</v>
          </cell>
        </row>
        <row r="81">
          <cell r="C81">
            <v>1030017.2290000001</v>
          </cell>
        </row>
      </sheetData>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DE PRECIOS UNITARIOS"/>
      <sheetName val="MATERIALES Y RECURSOS"/>
      <sheetName val="1,01"/>
      <sheetName val="1,02"/>
      <sheetName val="1,03"/>
      <sheetName val="1,04"/>
      <sheetName val="1,05"/>
      <sheetName val="1,06"/>
      <sheetName val="2,01"/>
      <sheetName val="2,02"/>
      <sheetName val="2,03"/>
      <sheetName val="2,04"/>
      <sheetName val="2,05"/>
      <sheetName val="2,06"/>
      <sheetName val="2,07"/>
      <sheetName val="2,08"/>
      <sheetName val="2,09"/>
      <sheetName val="2,10"/>
      <sheetName val="2,11"/>
      <sheetName val="3,01"/>
      <sheetName val="3,02"/>
      <sheetName val="3,03"/>
      <sheetName val="3,04"/>
      <sheetName val="3,05"/>
      <sheetName val="3,06"/>
      <sheetName val="3,07"/>
      <sheetName val="3,08"/>
      <sheetName val="3,09"/>
      <sheetName val="4,01"/>
      <sheetName val="4,02"/>
      <sheetName val="4,03"/>
      <sheetName val="4,04"/>
      <sheetName val="4,05"/>
      <sheetName val="5,01"/>
      <sheetName val="5,06"/>
      <sheetName val="5,07"/>
      <sheetName val="5,08"/>
    </sheetNames>
    <sheetDataSet>
      <sheetData sheetId="0"/>
      <sheetData sheetId="1">
        <row r="598">
          <cell r="B598" t="str">
            <v>Camioneta</v>
          </cell>
          <cell r="C598" t="str">
            <v>día</v>
          </cell>
          <cell r="D598">
            <v>175000</v>
          </cell>
          <cell r="E598">
            <v>750</v>
          </cell>
          <cell r="F598">
            <v>233</v>
          </cell>
        </row>
        <row r="599">
          <cell r="B599" t="str">
            <v>Camión 3.5T</v>
          </cell>
          <cell r="C599" t="str">
            <v>día</v>
          </cell>
          <cell r="D599">
            <v>200000</v>
          </cell>
          <cell r="E599">
            <v>3000</v>
          </cell>
          <cell r="F599">
            <v>67</v>
          </cell>
        </row>
        <row r="600">
          <cell r="B600" t="str">
            <v>Grua</v>
          </cell>
          <cell r="C600" t="str">
            <v>día</v>
          </cell>
          <cell r="D600">
            <v>900000</v>
          </cell>
          <cell r="E600">
            <v>0</v>
          </cell>
          <cell r="F600">
            <v>0</v>
          </cell>
        </row>
        <row r="665">
          <cell r="F665" t="str">
            <v>Herramienta Internas</v>
          </cell>
          <cell r="G665">
            <v>22750</v>
          </cell>
        </row>
        <row r="666">
          <cell r="F666" t="str">
            <v>Herramienta Redes</v>
          </cell>
          <cell r="G666">
            <v>42000</v>
          </cell>
        </row>
        <row r="667">
          <cell r="F667" t="str">
            <v>Grua</v>
          </cell>
          <cell r="G667">
            <v>800000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 (2)"/>
      <sheetName val="5,28"/>
      <sheetName val="5,27"/>
      <sheetName val="5,25"/>
      <sheetName val="5,24"/>
      <sheetName val="6,41"/>
      <sheetName val="3,39"/>
      <sheetName val="5,23"/>
      <sheetName val="3,38"/>
      <sheetName val="6,40"/>
      <sheetName val="3,37"/>
      <sheetName val="2,43"/>
      <sheetName val="2,44"/>
      <sheetName val="2,42"/>
      <sheetName val="6,39"/>
      <sheetName val="6,43"/>
      <sheetName val="5,29"/>
      <sheetName val="6,44"/>
      <sheetName val="2,45"/>
      <sheetName val="5,30"/>
      <sheetName val="5,31"/>
      <sheetName val="5,32"/>
      <sheetName val="5,33"/>
      <sheetName val="2,46"/>
      <sheetName val="2,47"/>
      <sheetName val="2,48"/>
      <sheetName val="2,49"/>
      <sheetName val="2,50"/>
      <sheetName val="3,40"/>
      <sheetName val="3,41"/>
      <sheetName val="3,42"/>
      <sheetName val="3,43"/>
      <sheetName val="FORMULARIO DE PRECIOS UNITARIOS"/>
      <sheetName val="MATERIALES Y RECURSOS"/>
      <sheetName val="1,012"/>
      <sheetName val="1.1"/>
      <sheetName val="1.5"/>
      <sheetName val="1.6"/>
      <sheetName val="1.7"/>
      <sheetName val="1.8"/>
      <sheetName val="1.9"/>
      <sheetName val="1.10"/>
      <sheetName val="1.11"/>
      <sheetName val="2.1"/>
      <sheetName val="2.2"/>
      <sheetName val="2.6"/>
      <sheetName val="2,9"/>
      <sheetName val="1,0001"/>
      <sheetName val="3,04"/>
      <sheetName val="3,08"/>
      <sheetName val="4,01"/>
      <sheetName val="4,04"/>
      <sheetName val="5,09"/>
      <sheetName val="1,01"/>
      <sheetName val="1,001"/>
      <sheetName val="1,002"/>
      <sheetName val="2,001"/>
      <sheetName val="3,003"/>
      <sheetName val="3,005"/>
      <sheetName val="4,003"/>
      <sheetName val="1,02"/>
      <sheetName val="3,002"/>
      <sheetName val="3,007"/>
      <sheetName val="3,008"/>
      <sheetName val="4,004"/>
      <sheetName val="4,005"/>
      <sheetName val="4,006"/>
      <sheetName val="4,007"/>
      <sheetName val="4,008"/>
      <sheetName val="4,009"/>
      <sheetName val="4,012"/>
      <sheetName val="4,013"/>
      <sheetName val="5,002"/>
      <sheetName val="5,003"/>
      <sheetName val="7,001"/>
      <sheetName val="5,006"/>
      <sheetName val="5,009"/>
      <sheetName val="3,26"/>
      <sheetName val="6,34"/>
      <sheetName val="6,35"/>
      <sheetName val="6,32"/>
      <sheetName val="6,31"/>
      <sheetName val="6,30"/>
      <sheetName val="6,29"/>
      <sheetName val="6,28"/>
      <sheetName val="6,27"/>
      <sheetName val="6,26"/>
      <sheetName val="6,25"/>
      <sheetName val="6,24"/>
      <sheetName val="6,23"/>
      <sheetName val="6,22"/>
      <sheetName val="6,21"/>
      <sheetName val="6,20"/>
      <sheetName val="6,19"/>
      <sheetName val="6,18"/>
      <sheetName val="6,17"/>
      <sheetName val="6,16"/>
      <sheetName val="6,15"/>
      <sheetName val="6,14"/>
      <sheetName val="6,13"/>
      <sheetName val="6,12"/>
      <sheetName val="6,11"/>
      <sheetName val="6,10"/>
      <sheetName val="6,9"/>
      <sheetName val="6,8"/>
      <sheetName val="6,7"/>
      <sheetName val="6,6"/>
      <sheetName val="6,5"/>
      <sheetName val="6,4"/>
      <sheetName val="6,3"/>
      <sheetName val="6,2 (2)"/>
      <sheetName val="6,2"/>
      <sheetName val="6,1"/>
      <sheetName val="5,22"/>
      <sheetName val="5,21"/>
      <sheetName val="5,20"/>
      <sheetName val="5,19"/>
      <sheetName val="5,18"/>
      <sheetName val="5,17"/>
      <sheetName val="5,16"/>
      <sheetName val="5,15"/>
      <sheetName val="5,14"/>
      <sheetName val="5,13"/>
      <sheetName val="5,12"/>
      <sheetName val="5,11"/>
      <sheetName val="5,10"/>
      <sheetName val="5,9"/>
      <sheetName val="5,8"/>
      <sheetName val="5,7"/>
      <sheetName val="5,6"/>
      <sheetName val="5,5"/>
      <sheetName val="5,4"/>
      <sheetName val="5,3 (2)"/>
      <sheetName val="5,2 (3)"/>
      <sheetName val="5,2 (2)"/>
      <sheetName val="5,2"/>
      <sheetName val="Hoja2"/>
      <sheetName val="5,1"/>
      <sheetName val="4,17"/>
      <sheetName val="4,16"/>
      <sheetName val="4,15"/>
      <sheetName val="4,14"/>
      <sheetName val="4,13"/>
      <sheetName val="4,12"/>
      <sheetName val="4,11"/>
      <sheetName val="4,10"/>
      <sheetName val="4,9"/>
      <sheetName val="4,8"/>
      <sheetName val="4,7"/>
      <sheetName val="4,6"/>
      <sheetName val="4,5"/>
      <sheetName val="4,4"/>
      <sheetName val="4,3"/>
      <sheetName val="4,2"/>
      <sheetName val="4,1"/>
      <sheetName val="3,36"/>
      <sheetName val="3,35"/>
      <sheetName val="3,34"/>
      <sheetName val="3,33"/>
      <sheetName val="3,32"/>
      <sheetName val="3,31"/>
      <sheetName val="3,30"/>
      <sheetName val="3,29"/>
      <sheetName val="3,28"/>
      <sheetName val="3,27"/>
      <sheetName val="3,25"/>
      <sheetName val="3,24"/>
      <sheetName val="3,23"/>
      <sheetName val="3,22"/>
      <sheetName val="3,21"/>
      <sheetName val="3,20"/>
      <sheetName val="3,19"/>
      <sheetName val="3,18"/>
      <sheetName val="3,17"/>
      <sheetName val="3,16"/>
      <sheetName val="3,15"/>
      <sheetName val="3,14"/>
      <sheetName val="3,13"/>
      <sheetName val="3,12"/>
      <sheetName val="3,11"/>
      <sheetName val="3,10"/>
      <sheetName val="3,9"/>
      <sheetName val="3,8"/>
      <sheetName val="3,7"/>
      <sheetName val="3,6"/>
      <sheetName val="3,5"/>
      <sheetName val="3,4"/>
      <sheetName val="3,3"/>
      <sheetName val="3,2"/>
      <sheetName val="3,1"/>
      <sheetName val="2,2,9"/>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2,01"/>
      <sheetName val="2,02"/>
      <sheetName val="2,03"/>
      <sheetName val="2,04 "/>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1">
          <cell r="B11" t="str">
            <v>Interruptor automático (breaker) monopolar enchufable 1x40,1x50 A, Icc&gt;10 kA, 220 V. Incluye cintas y anillos de marcación</v>
          </cell>
        </row>
      </sheetData>
      <sheetData sheetId="33">
        <row r="5">
          <cell r="B5" t="str">
            <v>Accesorios prefabricados para canaleta 12x5cm (Curvas, TEE, Derivaciones, etc)</v>
          </cell>
        </row>
        <row r="624">
          <cell r="F624" t="str">
            <v>Herramienta Internas</v>
          </cell>
          <cell r="G624">
            <v>22750</v>
          </cell>
        </row>
        <row r="625">
          <cell r="F625" t="str">
            <v>Herramienta Redes</v>
          </cell>
          <cell r="G625">
            <v>42000</v>
          </cell>
        </row>
        <row r="626">
          <cell r="F626" t="str">
            <v>Grua</v>
          </cell>
          <cell r="G626">
            <v>800000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Set>
  </externalBook>
</externalLink>
</file>

<file path=xl/persons/person.xml><?xml version="1.0" encoding="utf-8"?>
<personList xmlns="http://schemas.microsoft.com/office/spreadsheetml/2018/threadedcomments" xmlns:x="http://schemas.openxmlformats.org/spreadsheetml/2006/main">
  <person displayName="YESICA ALEJANDRA VELASQUEZ ORREGO" id="{6712C5BB-5ECB-448C-8404-8043906BBA2D}" userId="S::yesicaa.velasquez@udea.edu.co::29817d81-8dd0-481e-8a69-7e35de1c2b7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0" dT="2021-09-21T15:50:26.06" personId="{6712C5BB-5ECB-448C-8404-8043906BBA2D}" id="{1891DB78-0498-4522-924A-E62E06F29354}">
    <text>¿Se deja este valor en la propuesta?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24"/>
  <sheetViews>
    <sheetView view="pageBreakPreview" zoomScale="85" zoomScaleNormal="100" zoomScaleSheetLayoutView="85" workbookViewId="0">
      <selection activeCell="E15" sqref="E15"/>
    </sheetView>
  </sheetViews>
  <sheetFormatPr baseColWidth="10" defaultRowHeight="14.5"/>
  <cols>
    <col min="1" max="1" width="33.1796875" customWidth="1"/>
    <col min="2" max="2" width="10.54296875" customWidth="1"/>
  </cols>
  <sheetData>
    <row r="1" spans="1:2" ht="30.75" customHeight="1">
      <c r="A1" s="319" t="s">
        <v>169</v>
      </c>
      <c r="B1" s="319"/>
    </row>
    <row r="2" spans="1:2">
      <c r="A2" s="79" t="s">
        <v>74</v>
      </c>
      <c r="B2" s="79" t="s">
        <v>75</v>
      </c>
    </row>
    <row r="3" spans="1:2">
      <c r="A3" s="80" t="s">
        <v>76</v>
      </c>
      <c r="B3" s="81">
        <v>30</v>
      </c>
    </row>
    <row r="4" spans="1:2">
      <c r="A4" s="80" t="s">
        <v>77</v>
      </c>
      <c r="B4" s="81">
        <v>31</v>
      </c>
    </row>
    <row r="5" spans="1:2">
      <c r="A5" s="80" t="s">
        <v>78</v>
      </c>
      <c r="B5" s="81">
        <v>30</v>
      </c>
    </row>
    <row r="6" spans="1:2">
      <c r="A6" s="80" t="s">
        <v>79</v>
      </c>
      <c r="B6" s="81">
        <v>31</v>
      </c>
    </row>
    <row r="7" spans="1:2">
      <c r="A7" s="80" t="s">
        <v>80</v>
      </c>
      <c r="B7" s="81">
        <v>31</v>
      </c>
    </row>
    <row r="8" spans="1:2">
      <c r="A8" s="80" t="s">
        <v>81</v>
      </c>
      <c r="B8" s="81">
        <v>28</v>
      </c>
    </row>
    <row r="9" spans="1:2">
      <c r="A9" s="80" t="s">
        <v>82</v>
      </c>
      <c r="B9" s="81">
        <v>31</v>
      </c>
    </row>
    <row r="10" spans="1:2">
      <c r="A10" s="80" t="s">
        <v>83</v>
      </c>
      <c r="B10" s="81">
        <v>30</v>
      </c>
    </row>
    <row r="11" spans="1:2">
      <c r="A11" s="80" t="s">
        <v>84</v>
      </c>
      <c r="B11" s="81">
        <v>31</v>
      </c>
    </row>
    <row r="12" spans="1:2">
      <c r="A12" s="80" t="s">
        <v>85</v>
      </c>
      <c r="B12" s="81">
        <v>30</v>
      </c>
    </row>
    <row r="13" spans="1:2">
      <c r="A13" s="80" t="s">
        <v>167</v>
      </c>
      <c r="B13" s="81">
        <v>31</v>
      </c>
    </row>
    <row r="14" spans="1:2">
      <c r="A14" s="80" t="s">
        <v>168</v>
      </c>
      <c r="B14" s="81">
        <v>31</v>
      </c>
    </row>
    <row r="15" spans="1:2">
      <c r="A15" s="82" t="s">
        <v>86</v>
      </c>
      <c r="B15" s="83">
        <f>SUM(B3:B14)</f>
        <v>365</v>
      </c>
    </row>
    <row r="16" spans="1:2">
      <c r="A16" s="78"/>
    </row>
    <row r="17" spans="1:1">
      <c r="A17" s="78"/>
    </row>
    <row r="18" spans="1:1">
      <c r="A18" s="78"/>
    </row>
    <row r="19" spans="1:1">
      <c r="A19" s="78"/>
    </row>
    <row r="20" spans="1:1">
      <c r="A20" s="78"/>
    </row>
    <row r="21" spans="1:1">
      <c r="A21" s="78"/>
    </row>
    <row r="22" spans="1:1">
      <c r="A22" s="78"/>
    </row>
    <row r="23" spans="1:1">
      <c r="A23" s="78"/>
    </row>
    <row r="24" spans="1:1">
      <c r="A24" s="78"/>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N38"/>
  <sheetViews>
    <sheetView showGridLines="0" zoomScale="85" zoomScaleNormal="85" workbookViewId="0">
      <selection activeCell="B3" sqref="B3:L3"/>
    </sheetView>
  </sheetViews>
  <sheetFormatPr baseColWidth="10" defaultRowHeight="14.5"/>
  <cols>
    <col min="1" max="1" width="4.54296875" style="27" customWidth="1"/>
    <col min="2" max="2" width="37" style="27" bestFit="1" customWidth="1"/>
    <col min="3" max="3" width="5.81640625" style="27" bestFit="1" customWidth="1"/>
    <col min="4" max="4" width="12.54296875" style="27" bestFit="1" customWidth="1"/>
    <col min="5" max="6" width="14.1796875" style="27" bestFit="1" customWidth="1"/>
    <col min="7" max="7" width="15.81640625" style="27" bestFit="1" customWidth="1"/>
    <col min="8" max="8" width="12.453125" style="27" customWidth="1"/>
    <col min="9" max="9" width="14" style="27" bestFit="1" customWidth="1"/>
    <col min="10" max="10" width="9.81640625" style="27" bestFit="1" customWidth="1"/>
    <col min="11" max="11" width="9.453125" style="27" customWidth="1"/>
    <col min="12" max="12" width="14" style="27" bestFit="1" customWidth="1"/>
    <col min="13" max="13" width="11.453125" style="27"/>
    <col min="14" max="14" width="15.54296875" style="27" customWidth="1"/>
    <col min="15" max="256" width="11.453125" style="27"/>
    <col min="257" max="257" width="4.54296875" style="27" customWidth="1"/>
    <col min="258" max="258" width="37" style="27" bestFit="1" customWidth="1"/>
    <col min="259" max="259" width="5.81640625" style="27" bestFit="1" customWidth="1"/>
    <col min="260" max="260" width="12.54296875" style="27" bestFit="1" customWidth="1"/>
    <col min="261" max="262" width="14.1796875" style="27" bestFit="1" customWidth="1"/>
    <col min="263" max="263" width="15.81640625" style="27" bestFit="1" customWidth="1"/>
    <col min="264" max="264" width="12.453125" style="27" customWidth="1"/>
    <col min="265" max="265" width="14" style="27" bestFit="1" customWidth="1"/>
    <col min="266" max="266" width="9.81640625" style="27" bestFit="1" customWidth="1"/>
    <col min="267" max="267" width="9.453125" style="27" customWidth="1"/>
    <col min="268" max="268" width="14" style="27" bestFit="1" customWidth="1"/>
    <col min="269" max="512" width="11.453125" style="27"/>
    <col min="513" max="513" width="4.54296875" style="27" customWidth="1"/>
    <col min="514" max="514" width="37" style="27" bestFit="1" customWidth="1"/>
    <col min="515" max="515" width="5.81640625" style="27" bestFit="1" customWidth="1"/>
    <col min="516" max="516" width="12.54296875" style="27" bestFit="1" customWidth="1"/>
    <col min="517" max="518" width="14.1796875" style="27" bestFit="1" customWidth="1"/>
    <col min="519" max="519" width="15.81640625" style="27" bestFit="1" customWidth="1"/>
    <col min="520" max="520" width="12.453125" style="27" customWidth="1"/>
    <col min="521" max="521" width="14" style="27" bestFit="1" customWidth="1"/>
    <col min="522" max="522" width="9.81640625" style="27" bestFit="1" customWidth="1"/>
    <col min="523" max="523" width="9.453125" style="27" customWidth="1"/>
    <col min="524" max="524" width="14" style="27" bestFit="1" customWidth="1"/>
    <col min="525" max="768" width="11.453125" style="27"/>
    <col min="769" max="769" width="4.54296875" style="27" customWidth="1"/>
    <col min="770" max="770" width="37" style="27" bestFit="1" customWidth="1"/>
    <col min="771" max="771" width="5.81640625" style="27" bestFit="1" customWidth="1"/>
    <col min="772" max="772" width="12.54296875" style="27" bestFit="1" customWidth="1"/>
    <col min="773" max="774" width="14.1796875" style="27" bestFit="1" customWidth="1"/>
    <col min="775" max="775" width="15.81640625" style="27" bestFit="1" customWidth="1"/>
    <col min="776" max="776" width="12.453125" style="27" customWidth="1"/>
    <col min="777" max="777" width="14" style="27" bestFit="1" customWidth="1"/>
    <col min="778" max="778" width="9.81640625" style="27" bestFit="1" customWidth="1"/>
    <col min="779" max="779" width="9.453125" style="27" customWidth="1"/>
    <col min="780" max="780" width="14" style="27" bestFit="1" customWidth="1"/>
    <col min="781" max="1024" width="11.453125" style="27"/>
    <col min="1025" max="1025" width="4.54296875" style="27" customWidth="1"/>
    <col min="1026" max="1026" width="37" style="27" bestFit="1" customWidth="1"/>
    <col min="1027" max="1027" width="5.81640625" style="27" bestFit="1" customWidth="1"/>
    <col min="1028" max="1028" width="12.54296875" style="27" bestFit="1" customWidth="1"/>
    <col min="1029" max="1030" width="14.1796875" style="27" bestFit="1" customWidth="1"/>
    <col min="1031" max="1031" width="15.81640625" style="27" bestFit="1" customWidth="1"/>
    <col min="1032" max="1032" width="12.453125" style="27" customWidth="1"/>
    <col min="1033" max="1033" width="14" style="27" bestFit="1" customWidth="1"/>
    <col min="1034" max="1034" width="9.81640625" style="27" bestFit="1" customWidth="1"/>
    <col min="1035" max="1035" width="9.453125" style="27" customWidth="1"/>
    <col min="1036" max="1036" width="14" style="27" bestFit="1" customWidth="1"/>
    <col min="1037" max="1280" width="11.453125" style="27"/>
    <col min="1281" max="1281" width="4.54296875" style="27" customWidth="1"/>
    <col min="1282" max="1282" width="37" style="27" bestFit="1" customWidth="1"/>
    <col min="1283" max="1283" width="5.81640625" style="27" bestFit="1" customWidth="1"/>
    <col min="1284" max="1284" width="12.54296875" style="27" bestFit="1" customWidth="1"/>
    <col min="1285" max="1286" width="14.1796875" style="27" bestFit="1" customWidth="1"/>
    <col min="1287" max="1287" width="15.81640625" style="27" bestFit="1" customWidth="1"/>
    <col min="1288" max="1288" width="12.453125" style="27" customWidth="1"/>
    <col min="1289" max="1289" width="14" style="27" bestFit="1" customWidth="1"/>
    <col min="1290" max="1290" width="9.81640625" style="27" bestFit="1" customWidth="1"/>
    <col min="1291" max="1291" width="9.453125" style="27" customWidth="1"/>
    <col min="1292" max="1292" width="14" style="27" bestFit="1" customWidth="1"/>
    <col min="1293" max="1536" width="11.453125" style="27"/>
    <col min="1537" max="1537" width="4.54296875" style="27" customWidth="1"/>
    <col min="1538" max="1538" width="37" style="27" bestFit="1" customWidth="1"/>
    <col min="1539" max="1539" width="5.81640625" style="27" bestFit="1" customWidth="1"/>
    <col min="1540" max="1540" width="12.54296875" style="27" bestFit="1" customWidth="1"/>
    <col min="1541" max="1542" width="14.1796875" style="27" bestFit="1" customWidth="1"/>
    <col min="1543" max="1543" width="15.81640625" style="27" bestFit="1" customWidth="1"/>
    <col min="1544" max="1544" width="12.453125" style="27" customWidth="1"/>
    <col min="1545" max="1545" width="14" style="27" bestFit="1" customWidth="1"/>
    <col min="1546" max="1546" width="9.81640625" style="27" bestFit="1" customWidth="1"/>
    <col min="1547" max="1547" width="9.453125" style="27" customWidth="1"/>
    <col min="1548" max="1548" width="14" style="27" bestFit="1" customWidth="1"/>
    <col min="1549" max="1792" width="11.453125" style="27"/>
    <col min="1793" max="1793" width="4.54296875" style="27" customWidth="1"/>
    <col min="1794" max="1794" width="37" style="27" bestFit="1" customWidth="1"/>
    <col min="1795" max="1795" width="5.81640625" style="27" bestFit="1" customWidth="1"/>
    <col min="1796" max="1796" width="12.54296875" style="27" bestFit="1" customWidth="1"/>
    <col min="1797" max="1798" width="14.1796875" style="27" bestFit="1" customWidth="1"/>
    <col min="1799" max="1799" width="15.81640625" style="27" bestFit="1" customWidth="1"/>
    <col min="1800" max="1800" width="12.453125" style="27" customWidth="1"/>
    <col min="1801" max="1801" width="14" style="27" bestFit="1" customWidth="1"/>
    <col min="1802" max="1802" width="9.81640625" style="27" bestFit="1" customWidth="1"/>
    <col min="1803" max="1803" width="9.453125" style="27" customWidth="1"/>
    <col min="1804" max="1804" width="14" style="27" bestFit="1" customWidth="1"/>
    <col min="1805" max="2048" width="11.453125" style="27"/>
    <col min="2049" max="2049" width="4.54296875" style="27" customWidth="1"/>
    <col min="2050" max="2050" width="37" style="27" bestFit="1" customWidth="1"/>
    <col min="2051" max="2051" width="5.81640625" style="27" bestFit="1" customWidth="1"/>
    <col min="2052" max="2052" width="12.54296875" style="27" bestFit="1" customWidth="1"/>
    <col min="2053" max="2054" width="14.1796875" style="27" bestFit="1" customWidth="1"/>
    <col min="2055" max="2055" width="15.81640625" style="27" bestFit="1" customWidth="1"/>
    <col min="2056" max="2056" width="12.453125" style="27" customWidth="1"/>
    <col min="2057" max="2057" width="14" style="27" bestFit="1" customWidth="1"/>
    <col min="2058" max="2058" width="9.81640625" style="27" bestFit="1" customWidth="1"/>
    <col min="2059" max="2059" width="9.453125" style="27" customWidth="1"/>
    <col min="2060" max="2060" width="14" style="27" bestFit="1" customWidth="1"/>
    <col min="2061" max="2304" width="11.453125" style="27"/>
    <col min="2305" max="2305" width="4.54296875" style="27" customWidth="1"/>
    <col min="2306" max="2306" width="37" style="27" bestFit="1" customWidth="1"/>
    <col min="2307" max="2307" width="5.81640625" style="27" bestFit="1" customWidth="1"/>
    <col min="2308" max="2308" width="12.54296875" style="27" bestFit="1" customWidth="1"/>
    <col min="2309" max="2310" width="14.1796875" style="27" bestFit="1" customWidth="1"/>
    <col min="2311" max="2311" width="15.81640625" style="27" bestFit="1" customWidth="1"/>
    <col min="2312" max="2312" width="12.453125" style="27" customWidth="1"/>
    <col min="2313" max="2313" width="14" style="27" bestFit="1" customWidth="1"/>
    <col min="2314" max="2314" width="9.81640625" style="27" bestFit="1" customWidth="1"/>
    <col min="2315" max="2315" width="9.453125" style="27" customWidth="1"/>
    <col min="2316" max="2316" width="14" style="27" bestFit="1" customWidth="1"/>
    <col min="2317" max="2560" width="11.453125" style="27"/>
    <col min="2561" max="2561" width="4.54296875" style="27" customWidth="1"/>
    <col min="2562" max="2562" width="37" style="27" bestFit="1" customWidth="1"/>
    <col min="2563" max="2563" width="5.81640625" style="27" bestFit="1" customWidth="1"/>
    <col min="2564" max="2564" width="12.54296875" style="27" bestFit="1" customWidth="1"/>
    <col min="2565" max="2566" width="14.1796875" style="27" bestFit="1" customWidth="1"/>
    <col min="2567" max="2567" width="15.81640625" style="27" bestFit="1" customWidth="1"/>
    <col min="2568" max="2568" width="12.453125" style="27" customWidth="1"/>
    <col min="2569" max="2569" width="14" style="27" bestFit="1" customWidth="1"/>
    <col min="2570" max="2570" width="9.81640625" style="27" bestFit="1" customWidth="1"/>
    <col min="2571" max="2571" width="9.453125" style="27" customWidth="1"/>
    <col min="2572" max="2572" width="14" style="27" bestFit="1" customWidth="1"/>
    <col min="2573" max="2816" width="11.453125" style="27"/>
    <col min="2817" max="2817" width="4.54296875" style="27" customWidth="1"/>
    <col min="2818" max="2818" width="37" style="27" bestFit="1" customWidth="1"/>
    <col min="2819" max="2819" width="5.81640625" style="27" bestFit="1" customWidth="1"/>
    <col min="2820" max="2820" width="12.54296875" style="27" bestFit="1" customWidth="1"/>
    <col min="2821" max="2822" width="14.1796875" style="27" bestFit="1" customWidth="1"/>
    <col min="2823" max="2823" width="15.81640625" style="27" bestFit="1" customWidth="1"/>
    <col min="2824" max="2824" width="12.453125" style="27" customWidth="1"/>
    <col min="2825" max="2825" width="14" style="27" bestFit="1" customWidth="1"/>
    <col min="2826" max="2826" width="9.81640625" style="27" bestFit="1" customWidth="1"/>
    <col min="2827" max="2827" width="9.453125" style="27" customWidth="1"/>
    <col min="2828" max="2828" width="14" style="27" bestFit="1" customWidth="1"/>
    <col min="2829" max="3072" width="11.453125" style="27"/>
    <col min="3073" max="3073" width="4.54296875" style="27" customWidth="1"/>
    <col min="3074" max="3074" width="37" style="27" bestFit="1" customWidth="1"/>
    <col min="3075" max="3075" width="5.81640625" style="27" bestFit="1" customWidth="1"/>
    <col min="3076" max="3076" width="12.54296875" style="27" bestFit="1" customWidth="1"/>
    <col min="3077" max="3078" width="14.1796875" style="27" bestFit="1" customWidth="1"/>
    <col min="3079" max="3079" width="15.81640625" style="27" bestFit="1" customWidth="1"/>
    <col min="3080" max="3080" width="12.453125" style="27" customWidth="1"/>
    <col min="3081" max="3081" width="14" style="27" bestFit="1" customWidth="1"/>
    <col min="3082" max="3082" width="9.81640625" style="27" bestFit="1" customWidth="1"/>
    <col min="3083" max="3083" width="9.453125" style="27" customWidth="1"/>
    <col min="3084" max="3084" width="14" style="27" bestFit="1" customWidth="1"/>
    <col min="3085" max="3328" width="11.453125" style="27"/>
    <col min="3329" max="3329" width="4.54296875" style="27" customWidth="1"/>
    <col min="3330" max="3330" width="37" style="27" bestFit="1" customWidth="1"/>
    <col min="3331" max="3331" width="5.81640625" style="27" bestFit="1" customWidth="1"/>
    <col min="3332" max="3332" width="12.54296875" style="27" bestFit="1" customWidth="1"/>
    <col min="3333" max="3334" width="14.1796875" style="27" bestFit="1" customWidth="1"/>
    <col min="3335" max="3335" width="15.81640625" style="27" bestFit="1" customWidth="1"/>
    <col min="3336" max="3336" width="12.453125" style="27" customWidth="1"/>
    <col min="3337" max="3337" width="14" style="27" bestFit="1" customWidth="1"/>
    <col min="3338" max="3338" width="9.81640625" style="27" bestFit="1" customWidth="1"/>
    <col min="3339" max="3339" width="9.453125" style="27" customWidth="1"/>
    <col min="3340" max="3340" width="14" style="27" bestFit="1" customWidth="1"/>
    <col min="3341" max="3584" width="11.453125" style="27"/>
    <col min="3585" max="3585" width="4.54296875" style="27" customWidth="1"/>
    <col min="3586" max="3586" width="37" style="27" bestFit="1" customWidth="1"/>
    <col min="3587" max="3587" width="5.81640625" style="27" bestFit="1" customWidth="1"/>
    <col min="3588" max="3588" width="12.54296875" style="27" bestFit="1" customWidth="1"/>
    <col min="3589" max="3590" width="14.1796875" style="27" bestFit="1" customWidth="1"/>
    <col min="3591" max="3591" width="15.81640625" style="27" bestFit="1" customWidth="1"/>
    <col min="3592" max="3592" width="12.453125" style="27" customWidth="1"/>
    <col min="3593" max="3593" width="14" style="27" bestFit="1" customWidth="1"/>
    <col min="3594" max="3594" width="9.81640625" style="27" bestFit="1" customWidth="1"/>
    <col min="3595" max="3595" width="9.453125" style="27" customWidth="1"/>
    <col min="3596" max="3596" width="14" style="27" bestFit="1" customWidth="1"/>
    <col min="3597" max="3840" width="11.453125" style="27"/>
    <col min="3841" max="3841" width="4.54296875" style="27" customWidth="1"/>
    <col min="3842" max="3842" width="37" style="27" bestFit="1" customWidth="1"/>
    <col min="3843" max="3843" width="5.81640625" style="27" bestFit="1" customWidth="1"/>
    <col min="3844" max="3844" width="12.54296875" style="27" bestFit="1" customWidth="1"/>
    <col min="3845" max="3846" width="14.1796875" style="27" bestFit="1" customWidth="1"/>
    <col min="3847" max="3847" width="15.81640625" style="27" bestFit="1" customWidth="1"/>
    <col min="3848" max="3848" width="12.453125" style="27" customWidth="1"/>
    <col min="3849" max="3849" width="14" style="27" bestFit="1" customWidth="1"/>
    <col min="3850" max="3850" width="9.81640625" style="27" bestFit="1" customWidth="1"/>
    <col min="3851" max="3851" width="9.453125" style="27" customWidth="1"/>
    <col min="3852" max="3852" width="14" style="27" bestFit="1" customWidth="1"/>
    <col min="3853" max="4096" width="11.453125" style="27"/>
    <col min="4097" max="4097" width="4.54296875" style="27" customWidth="1"/>
    <col min="4098" max="4098" width="37" style="27" bestFit="1" customWidth="1"/>
    <col min="4099" max="4099" width="5.81640625" style="27" bestFit="1" customWidth="1"/>
    <col min="4100" max="4100" width="12.54296875" style="27" bestFit="1" customWidth="1"/>
    <col min="4101" max="4102" width="14.1796875" style="27" bestFit="1" customWidth="1"/>
    <col min="4103" max="4103" width="15.81640625" style="27" bestFit="1" customWidth="1"/>
    <col min="4104" max="4104" width="12.453125" style="27" customWidth="1"/>
    <col min="4105" max="4105" width="14" style="27" bestFit="1" customWidth="1"/>
    <col min="4106" max="4106" width="9.81640625" style="27" bestFit="1" customWidth="1"/>
    <col min="4107" max="4107" width="9.453125" style="27" customWidth="1"/>
    <col min="4108" max="4108" width="14" style="27" bestFit="1" customWidth="1"/>
    <col min="4109" max="4352" width="11.453125" style="27"/>
    <col min="4353" max="4353" width="4.54296875" style="27" customWidth="1"/>
    <col min="4354" max="4354" width="37" style="27" bestFit="1" customWidth="1"/>
    <col min="4355" max="4355" width="5.81640625" style="27" bestFit="1" customWidth="1"/>
    <col min="4356" max="4356" width="12.54296875" style="27" bestFit="1" customWidth="1"/>
    <col min="4357" max="4358" width="14.1796875" style="27" bestFit="1" customWidth="1"/>
    <col min="4359" max="4359" width="15.81640625" style="27" bestFit="1" customWidth="1"/>
    <col min="4360" max="4360" width="12.453125" style="27" customWidth="1"/>
    <col min="4361" max="4361" width="14" style="27" bestFit="1" customWidth="1"/>
    <col min="4362" max="4362" width="9.81640625" style="27" bestFit="1" customWidth="1"/>
    <col min="4363" max="4363" width="9.453125" style="27" customWidth="1"/>
    <col min="4364" max="4364" width="14" style="27" bestFit="1" customWidth="1"/>
    <col min="4365" max="4608" width="11.453125" style="27"/>
    <col min="4609" max="4609" width="4.54296875" style="27" customWidth="1"/>
    <col min="4610" max="4610" width="37" style="27" bestFit="1" customWidth="1"/>
    <col min="4611" max="4611" width="5.81640625" style="27" bestFit="1" customWidth="1"/>
    <col min="4612" max="4612" width="12.54296875" style="27" bestFit="1" customWidth="1"/>
    <col min="4613" max="4614" width="14.1796875" style="27" bestFit="1" customWidth="1"/>
    <col min="4615" max="4615" width="15.81640625" style="27" bestFit="1" customWidth="1"/>
    <col min="4616" max="4616" width="12.453125" style="27" customWidth="1"/>
    <col min="4617" max="4617" width="14" style="27" bestFit="1" customWidth="1"/>
    <col min="4618" max="4618" width="9.81640625" style="27" bestFit="1" customWidth="1"/>
    <col min="4619" max="4619" width="9.453125" style="27" customWidth="1"/>
    <col min="4620" max="4620" width="14" style="27" bestFit="1" customWidth="1"/>
    <col min="4621" max="4864" width="11.453125" style="27"/>
    <col min="4865" max="4865" width="4.54296875" style="27" customWidth="1"/>
    <col min="4866" max="4866" width="37" style="27" bestFit="1" customWidth="1"/>
    <col min="4867" max="4867" width="5.81640625" style="27" bestFit="1" customWidth="1"/>
    <col min="4868" max="4868" width="12.54296875" style="27" bestFit="1" customWidth="1"/>
    <col min="4869" max="4870" width="14.1796875" style="27" bestFit="1" customWidth="1"/>
    <col min="4871" max="4871" width="15.81640625" style="27" bestFit="1" customWidth="1"/>
    <col min="4872" max="4872" width="12.453125" style="27" customWidth="1"/>
    <col min="4873" max="4873" width="14" style="27" bestFit="1" customWidth="1"/>
    <col min="4874" max="4874" width="9.81640625" style="27" bestFit="1" customWidth="1"/>
    <col min="4875" max="4875" width="9.453125" style="27" customWidth="1"/>
    <col min="4876" max="4876" width="14" style="27" bestFit="1" customWidth="1"/>
    <col min="4877" max="5120" width="11.453125" style="27"/>
    <col min="5121" max="5121" width="4.54296875" style="27" customWidth="1"/>
    <col min="5122" max="5122" width="37" style="27" bestFit="1" customWidth="1"/>
    <col min="5123" max="5123" width="5.81640625" style="27" bestFit="1" customWidth="1"/>
    <col min="5124" max="5124" width="12.54296875" style="27" bestFit="1" customWidth="1"/>
    <col min="5125" max="5126" width="14.1796875" style="27" bestFit="1" customWidth="1"/>
    <col min="5127" max="5127" width="15.81640625" style="27" bestFit="1" customWidth="1"/>
    <col min="5128" max="5128" width="12.453125" style="27" customWidth="1"/>
    <col min="5129" max="5129" width="14" style="27" bestFit="1" customWidth="1"/>
    <col min="5130" max="5130" width="9.81640625" style="27" bestFit="1" customWidth="1"/>
    <col min="5131" max="5131" width="9.453125" style="27" customWidth="1"/>
    <col min="5132" max="5132" width="14" style="27" bestFit="1" customWidth="1"/>
    <col min="5133" max="5376" width="11.453125" style="27"/>
    <col min="5377" max="5377" width="4.54296875" style="27" customWidth="1"/>
    <col min="5378" max="5378" width="37" style="27" bestFit="1" customWidth="1"/>
    <col min="5379" max="5379" width="5.81640625" style="27" bestFit="1" customWidth="1"/>
    <col min="5380" max="5380" width="12.54296875" style="27" bestFit="1" customWidth="1"/>
    <col min="5381" max="5382" width="14.1796875" style="27" bestFit="1" customWidth="1"/>
    <col min="5383" max="5383" width="15.81640625" style="27" bestFit="1" customWidth="1"/>
    <col min="5384" max="5384" width="12.453125" style="27" customWidth="1"/>
    <col min="5385" max="5385" width="14" style="27" bestFit="1" customWidth="1"/>
    <col min="5386" max="5386" width="9.81640625" style="27" bestFit="1" customWidth="1"/>
    <col min="5387" max="5387" width="9.453125" style="27" customWidth="1"/>
    <col min="5388" max="5388" width="14" style="27" bestFit="1" customWidth="1"/>
    <col min="5389" max="5632" width="11.453125" style="27"/>
    <col min="5633" max="5633" width="4.54296875" style="27" customWidth="1"/>
    <col min="5634" max="5634" width="37" style="27" bestFit="1" customWidth="1"/>
    <col min="5635" max="5635" width="5.81640625" style="27" bestFit="1" customWidth="1"/>
    <col min="5636" max="5636" width="12.54296875" style="27" bestFit="1" customWidth="1"/>
    <col min="5637" max="5638" width="14.1796875" style="27" bestFit="1" customWidth="1"/>
    <col min="5639" max="5639" width="15.81640625" style="27" bestFit="1" customWidth="1"/>
    <col min="5640" max="5640" width="12.453125" style="27" customWidth="1"/>
    <col min="5641" max="5641" width="14" style="27" bestFit="1" customWidth="1"/>
    <col min="5642" max="5642" width="9.81640625" style="27" bestFit="1" customWidth="1"/>
    <col min="5643" max="5643" width="9.453125" style="27" customWidth="1"/>
    <col min="5644" max="5644" width="14" style="27" bestFit="1" customWidth="1"/>
    <col min="5645" max="5888" width="11.453125" style="27"/>
    <col min="5889" max="5889" width="4.54296875" style="27" customWidth="1"/>
    <col min="5890" max="5890" width="37" style="27" bestFit="1" customWidth="1"/>
    <col min="5891" max="5891" width="5.81640625" style="27" bestFit="1" customWidth="1"/>
    <col min="5892" max="5892" width="12.54296875" style="27" bestFit="1" customWidth="1"/>
    <col min="5893" max="5894" width="14.1796875" style="27" bestFit="1" customWidth="1"/>
    <col min="5895" max="5895" width="15.81640625" style="27" bestFit="1" customWidth="1"/>
    <col min="5896" max="5896" width="12.453125" style="27" customWidth="1"/>
    <col min="5897" max="5897" width="14" style="27" bestFit="1" customWidth="1"/>
    <col min="5898" max="5898" width="9.81640625" style="27" bestFit="1" customWidth="1"/>
    <col min="5899" max="5899" width="9.453125" style="27" customWidth="1"/>
    <col min="5900" max="5900" width="14" style="27" bestFit="1" customWidth="1"/>
    <col min="5901" max="6144" width="11.453125" style="27"/>
    <col min="6145" max="6145" width="4.54296875" style="27" customWidth="1"/>
    <col min="6146" max="6146" width="37" style="27" bestFit="1" customWidth="1"/>
    <col min="6147" max="6147" width="5.81640625" style="27" bestFit="1" customWidth="1"/>
    <col min="6148" max="6148" width="12.54296875" style="27" bestFit="1" customWidth="1"/>
    <col min="6149" max="6150" width="14.1796875" style="27" bestFit="1" customWidth="1"/>
    <col min="6151" max="6151" width="15.81640625" style="27" bestFit="1" customWidth="1"/>
    <col min="6152" max="6152" width="12.453125" style="27" customWidth="1"/>
    <col min="6153" max="6153" width="14" style="27" bestFit="1" customWidth="1"/>
    <col min="6154" max="6154" width="9.81640625" style="27" bestFit="1" customWidth="1"/>
    <col min="6155" max="6155" width="9.453125" style="27" customWidth="1"/>
    <col min="6156" max="6156" width="14" style="27" bestFit="1" customWidth="1"/>
    <col min="6157" max="6400" width="11.453125" style="27"/>
    <col min="6401" max="6401" width="4.54296875" style="27" customWidth="1"/>
    <col min="6402" max="6402" width="37" style="27" bestFit="1" customWidth="1"/>
    <col min="6403" max="6403" width="5.81640625" style="27" bestFit="1" customWidth="1"/>
    <col min="6404" max="6404" width="12.54296875" style="27" bestFit="1" customWidth="1"/>
    <col min="6405" max="6406" width="14.1796875" style="27" bestFit="1" customWidth="1"/>
    <col min="6407" max="6407" width="15.81640625" style="27" bestFit="1" customWidth="1"/>
    <col min="6408" max="6408" width="12.453125" style="27" customWidth="1"/>
    <col min="6409" max="6409" width="14" style="27" bestFit="1" customWidth="1"/>
    <col min="6410" max="6410" width="9.81640625" style="27" bestFit="1" customWidth="1"/>
    <col min="6411" max="6411" width="9.453125" style="27" customWidth="1"/>
    <col min="6412" max="6412" width="14" style="27" bestFit="1" customWidth="1"/>
    <col min="6413" max="6656" width="11.453125" style="27"/>
    <col min="6657" max="6657" width="4.54296875" style="27" customWidth="1"/>
    <col min="6658" max="6658" width="37" style="27" bestFit="1" customWidth="1"/>
    <col min="6659" max="6659" width="5.81640625" style="27" bestFit="1" customWidth="1"/>
    <col min="6660" max="6660" width="12.54296875" style="27" bestFit="1" customWidth="1"/>
    <col min="6661" max="6662" width="14.1796875" style="27" bestFit="1" customWidth="1"/>
    <col min="6663" max="6663" width="15.81640625" style="27" bestFit="1" customWidth="1"/>
    <col min="6664" max="6664" width="12.453125" style="27" customWidth="1"/>
    <col min="6665" max="6665" width="14" style="27" bestFit="1" customWidth="1"/>
    <col min="6666" max="6666" width="9.81640625" style="27" bestFit="1" customWidth="1"/>
    <col min="6667" max="6667" width="9.453125" style="27" customWidth="1"/>
    <col min="6668" max="6668" width="14" style="27" bestFit="1" customWidth="1"/>
    <col min="6669" max="6912" width="11.453125" style="27"/>
    <col min="6913" max="6913" width="4.54296875" style="27" customWidth="1"/>
    <col min="6914" max="6914" width="37" style="27" bestFit="1" customWidth="1"/>
    <col min="6915" max="6915" width="5.81640625" style="27" bestFit="1" customWidth="1"/>
    <col min="6916" max="6916" width="12.54296875" style="27" bestFit="1" customWidth="1"/>
    <col min="6917" max="6918" width="14.1796875" style="27" bestFit="1" customWidth="1"/>
    <col min="6919" max="6919" width="15.81640625" style="27" bestFit="1" customWidth="1"/>
    <col min="6920" max="6920" width="12.453125" style="27" customWidth="1"/>
    <col min="6921" max="6921" width="14" style="27" bestFit="1" customWidth="1"/>
    <col min="6922" max="6922" width="9.81640625" style="27" bestFit="1" customWidth="1"/>
    <col min="6923" max="6923" width="9.453125" style="27" customWidth="1"/>
    <col min="6924" max="6924" width="14" style="27" bestFit="1" customWidth="1"/>
    <col min="6925" max="7168" width="11.453125" style="27"/>
    <col min="7169" max="7169" width="4.54296875" style="27" customWidth="1"/>
    <col min="7170" max="7170" width="37" style="27" bestFit="1" customWidth="1"/>
    <col min="7171" max="7171" width="5.81640625" style="27" bestFit="1" customWidth="1"/>
    <col min="7172" max="7172" width="12.54296875" style="27" bestFit="1" customWidth="1"/>
    <col min="7173" max="7174" width="14.1796875" style="27" bestFit="1" customWidth="1"/>
    <col min="7175" max="7175" width="15.81640625" style="27" bestFit="1" customWidth="1"/>
    <col min="7176" max="7176" width="12.453125" style="27" customWidth="1"/>
    <col min="7177" max="7177" width="14" style="27" bestFit="1" customWidth="1"/>
    <col min="7178" max="7178" width="9.81640625" style="27" bestFit="1" customWidth="1"/>
    <col min="7179" max="7179" width="9.453125" style="27" customWidth="1"/>
    <col min="7180" max="7180" width="14" style="27" bestFit="1" customWidth="1"/>
    <col min="7181" max="7424" width="11.453125" style="27"/>
    <col min="7425" max="7425" width="4.54296875" style="27" customWidth="1"/>
    <col min="7426" max="7426" width="37" style="27" bestFit="1" customWidth="1"/>
    <col min="7427" max="7427" width="5.81640625" style="27" bestFit="1" customWidth="1"/>
    <col min="7428" max="7428" width="12.54296875" style="27" bestFit="1" customWidth="1"/>
    <col min="7429" max="7430" width="14.1796875" style="27" bestFit="1" customWidth="1"/>
    <col min="7431" max="7431" width="15.81640625" style="27" bestFit="1" customWidth="1"/>
    <col min="7432" max="7432" width="12.453125" style="27" customWidth="1"/>
    <col min="7433" max="7433" width="14" style="27" bestFit="1" customWidth="1"/>
    <col min="7434" max="7434" width="9.81640625" style="27" bestFit="1" customWidth="1"/>
    <col min="7435" max="7435" width="9.453125" style="27" customWidth="1"/>
    <col min="7436" max="7436" width="14" style="27" bestFit="1" customWidth="1"/>
    <col min="7437" max="7680" width="11.453125" style="27"/>
    <col min="7681" max="7681" width="4.54296875" style="27" customWidth="1"/>
    <col min="7682" max="7682" width="37" style="27" bestFit="1" customWidth="1"/>
    <col min="7683" max="7683" width="5.81640625" style="27" bestFit="1" customWidth="1"/>
    <col min="7684" max="7684" width="12.54296875" style="27" bestFit="1" customWidth="1"/>
    <col min="7685" max="7686" width="14.1796875" style="27" bestFit="1" customWidth="1"/>
    <col min="7687" max="7687" width="15.81640625" style="27" bestFit="1" customWidth="1"/>
    <col min="7688" max="7688" width="12.453125" style="27" customWidth="1"/>
    <col min="7689" max="7689" width="14" style="27" bestFit="1" customWidth="1"/>
    <col min="7690" max="7690" width="9.81640625" style="27" bestFit="1" customWidth="1"/>
    <col min="7691" max="7691" width="9.453125" style="27" customWidth="1"/>
    <col min="7692" max="7692" width="14" style="27" bestFit="1" customWidth="1"/>
    <col min="7693" max="7936" width="11.453125" style="27"/>
    <col min="7937" max="7937" width="4.54296875" style="27" customWidth="1"/>
    <col min="7938" max="7938" width="37" style="27" bestFit="1" customWidth="1"/>
    <col min="7939" max="7939" width="5.81640625" style="27" bestFit="1" customWidth="1"/>
    <col min="7940" max="7940" width="12.54296875" style="27" bestFit="1" customWidth="1"/>
    <col min="7941" max="7942" width="14.1796875" style="27" bestFit="1" customWidth="1"/>
    <col min="7943" max="7943" width="15.81640625" style="27" bestFit="1" customWidth="1"/>
    <col min="7944" max="7944" width="12.453125" style="27" customWidth="1"/>
    <col min="7945" max="7945" width="14" style="27" bestFit="1" customWidth="1"/>
    <col min="7946" max="7946" width="9.81640625" style="27" bestFit="1" customWidth="1"/>
    <col min="7947" max="7947" width="9.453125" style="27" customWidth="1"/>
    <col min="7948" max="7948" width="14" style="27" bestFit="1" customWidth="1"/>
    <col min="7949" max="8192" width="11.453125" style="27"/>
    <col min="8193" max="8193" width="4.54296875" style="27" customWidth="1"/>
    <col min="8194" max="8194" width="37" style="27" bestFit="1" customWidth="1"/>
    <col min="8195" max="8195" width="5.81640625" style="27" bestFit="1" customWidth="1"/>
    <col min="8196" max="8196" width="12.54296875" style="27" bestFit="1" customWidth="1"/>
    <col min="8197" max="8198" width="14.1796875" style="27" bestFit="1" customWidth="1"/>
    <col min="8199" max="8199" width="15.81640625" style="27" bestFit="1" customWidth="1"/>
    <col min="8200" max="8200" width="12.453125" style="27" customWidth="1"/>
    <col min="8201" max="8201" width="14" style="27" bestFit="1" customWidth="1"/>
    <col min="8202" max="8202" width="9.81640625" style="27" bestFit="1" customWidth="1"/>
    <col min="8203" max="8203" width="9.453125" style="27" customWidth="1"/>
    <col min="8204" max="8204" width="14" style="27" bestFit="1" customWidth="1"/>
    <col min="8205" max="8448" width="11.453125" style="27"/>
    <col min="8449" max="8449" width="4.54296875" style="27" customWidth="1"/>
    <col min="8450" max="8450" width="37" style="27" bestFit="1" customWidth="1"/>
    <col min="8451" max="8451" width="5.81640625" style="27" bestFit="1" customWidth="1"/>
    <col min="8452" max="8452" width="12.54296875" style="27" bestFit="1" customWidth="1"/>
    <col min="8453" max="8454" width="14.1796875" style="27" bestFit="1" customWidth="1"/>
    <col min="8455" max="8455" width="15.81640625" style="27" bestFit="1" customWidth="1"/>
    <col min="8456" max="8456" width="12.453125" style="27" customWidth="1"/>
    <col min="8457" max="8457" width="14" style="27" bestFit="1" customWidth="1"/>
    <col min="8458" max="8458" width="9.81640625" style="27" bestFit="1" customWidth="1"/>
    <col min="8459" max="8459" width="9.453125" style="27" customWidth="1"/>
    <col min="8460" max="8460" width="14" style="27" bestFit="1" customWidth="1"/>
    <col min="8461" max="8704" width="11.453125" style="27"/>
    <col min="8705" max="8705" width="4.54296875" style="27" customWidth="1"/>
    <col min="8706" max="8706" width="37" style="27" bestFit="1" customWidth="1"/>
    <col min="8707" max="8707" width="5.81640625" style="27" bestFit="1" customWidth="1"/>
    <col min="8708" max="8708" width="12.54296875" style="27" bestFit="1" customWidth="1"/>
    <col min="8709" max="8710" width="14.1796875" style="27" bestFit="1" customWidth="1"/>
    <col min="8711" max="8711" width="15.81640625" style="27" bestFit="1" customWidth="1"/>
    <col min="8712" max="8712" width="12.453125" style="27" customWidth="1"/>
    <col min="8713" max="8713" width="14" style="27" bestFit="1" customWidth="1"/>
    <col min="8714" max="8714" width="9.81640625" style="27" bestFit="1" customWidth="1"/>
    <col min="8715" max="8715" width="9.453125" style="27" customWidth="1"/>
    <col min="8716" max="8716" width="14" style="27" bestFit="1" customWidth="1"/>
    <col min="8717" max="8960" width="11.453125" style="27"/>
    <col min="8961" max="8961" width="4.54296875" style="27" customWidth="1"/>
    <col min="8962" max="8962" width="37" style="27" bestFit="1" customWidth="1"/>
    <col min="8963" max="8963" width="5.81640625" style="27" bestFit="1" customWidth="1"/>
    <col min="8964" max="8964" width="12.54296875" style="27" bestFit="1" customWidth="1"/>
    <col min="8965" max="8966" width="14.1796875" style="27" bestFit="1" customWidth="1"/>
    <col min="8967" max="8967" width="15.81640625" style="27" bestFit="1" customWidth="1"/>
    <col min="8968" max="8968" width="12.453125" style="27" customWidth="1"/>
    <col min="8969" max="8969" width="14" style="27" bestFit="1" customWidth="1"/>
    <col min="8970" max="8970" width="9.81640625" style="27" bestFit="1" customWidth="1"/>
    <col min="8971" max="8971" width="9.453125" style="27" customWidth="1"/>
    <col min="8972" max="8972" width="14" style="27" bestFit="1" customWidth="1"/>
    <col min="8973" max="9216" width="11.453125" style="27"/>
    <col min="9217" max="9217" width="4.54296875" style="27" customWidth="1"/>
    <col min="9218" max="9218" width="37" style="27" bestFit="1" customWidth="1"/>
    <col min="9219" max="9219" width="5.81640625" style="27" bestFit="1" customWidth="1"/>
    <col min="9220" max="9220" width="12.54296875" style="27" bestFit="1" customWidth="1"/>
    <col min="9221" max="9222" width="14.1796875" style="27" bestFit="1" customWidth="1"/>
    <col min="9223" max="9223" width="15.81640625" style="27" bestFit="1" customWidth="1"/>
    <col min="9224" max="9224" width="12.453125" style="27" customWidth="1"/>
    <col min="9225" max="9225" width="14" style="27" bestFit="1" customWidth="1"/>
    <col min="9226" max="9226" width="9.81640625" style="27" bestFit="1" customWidth="1"/>
    <col min="9227" max="9227" width="9.453125" style="27" customWidth="1"/>
    <col min="9228" max="9228" width="14" style="27" bestFit="1" customWidth="1"/>
    <col min="9229" max="9472" width="11.453125" style="27"/>
    <col min="9473" max="9473" width="4.54296875" style="27" customWidth="1"/>
    <col min="9474" max="9474" width="37" style="27" bestFit="1" customWidth="1"/>
    <col min="9475" max="9475" width="5.81640625" style="27" bestFit="1" customWidth="1"/>
    <col min="9476" max="9476" width="12.54296875" style="27" bestFit="1" customWidth="1"/>
    <col min="9477" max="9478" width="14.1796875" style="27" bestFit="1" customWidth="1"/>
    <col min="9479" max="9479" width="15.81640625" style="27" bestFit="1" customWidth="1"/>
    <col min="9480" max="9480" width="12.453125" style="27" customWidth="1"/>
    <col min="9481" max="9481" width="14" style="27" bestFit="1" customWidth="1"/>
    <col min="9482" max="9482" width="9.81640625" style="27" bestFit="1" customWidth="1"/>
    <col min="9483" max="9483" width="9.453125" style="27" customWidth="1"/>
    <col min="9484" max="9484" width="14" style="27" bestFit="1" customWidth="1"/>
    <col min="9485" max="9728" width="11.453125" style="27"/>
    <col min="9729" max="9729" width="4.54296875" style="27" customWidth="1"/>
    <col min="9730" max="9730" width="37" style="27" bestFit="1" customWidth="1"/>
    <col min="9731" max="9731" width="5.81640625" style="27" bestFit="1" customWidth="1"/>
    <col min="9732" max="9732" width="12.54296875" style="27" bestFit="1" customWidth="1"/>
    <col min="9733" max="9734" width="14.1796875" style="27" bestFit="1" customWidth="1"/>
    <col min="9735" max="9735" width="15.81640625" style="27" bestFit="1" customWidth="1"/>
    <col min="9736" max="9736" width="12.453125" style="27" customWidth="1"/>
    <col min="9737" max="9737" width="14" style="27" bestFit="1" customWidth="1"/>
    <col min="9738" max="9738" width="9.81640625" style="27" bestFit="1" customWidth="1"/>
    <col min="9739" max="9739" width="9.453125" style="27" customWidth="1"/>
    <col min="9740" max="9740" width="14" style="27" bestFit="1" customWidth="1"/>
    <col min="9741" max="9984" width="11.453125" style="27"/>
    <col min="9985" max="9985" width="4.54296875" style="27" customWidth="1"/>
    <col min="9986" max="9986" width="37" style="27" bestFit="1" customWidth="1"/>
    <col min="9987" max="9987" width="5.81640625" style="27" bestFit="1" customWidth="1"/>
    <col min="9988" max="9988" width="12.54296875" style="27" bestFit="1" customWidth="1"/>
    <col min="9989" max="9990" width="14.1796875" style="27" bestFit="1" customWidth="1"/>
    <col min="9991" max="9991" width="15.81640625" style="27" bestFit="1" customWidth="1"/>
    <col min="9992" max="9992" width="12.453125" style="27" customWidth="1"/>
    <col min="9993" max="9993" width="14" style="27" bestFit="1" customWidth="1"/>
    <col min="9994" max="9994" width="9.81640625" style="27" bestFit="1" customWidth="1"/>
    <col min="9995" max="9995" width="9.453125" style="27" customWidth="1"/>
    <col min="9996" max="9996" width="14" style="27" bestFit="1" customWidth="1"/>
    <col min="9997" max="10240" width="11.453125" style="27"/>
    <col min="10241" max="10241" width="4.54296875" style="27" customWidth="1"/>
    <col min="10242" max="10242" width="37" style="27" bestFit="1" customWidth="1"/>
    <col min="10243" max="10243" width="5.81640625" style="27" bestFit="1" customWidth="1"/>
    <col min="10244" max="10244" width="12.54296875" style="27" bestFit="1" customWidth="1"/>
    <col min="10245" max="10246" width="14.1796875" style="27" bestFit="1" customWidth="1"/>
    <col min="10247" max="10247" width="15.81640625" style="27" bestFit="1" customWidth="1"/>
    <col min="10248" max="10248" width="12.453125" style="27" customWidth="1"/>
    <col min="10249" max="10249" width="14" style="27" bestFit="1" customWidth="1"/>
    <col min="10250" max="10250" width="9.81640625" style="27" bestFit="1" customWidth="1"/>
    <col min="10251" max="10251" width="9.453125" style="27" customWidth="1"/>
    <col min="10252" max="10252" width="14" style="27" bestFit="1" customWidth="1"/>
    <col min="10253" max="10496" width="11.453125" style="27"/>
    <col min="10497" max="10497" width="4.54296875" style="27" customWidth="1"/>
    <col min="10498" max="10498" width="37" style="27" bestFit="1" customWidth="1"/>
    <col min="10499" max="10499" width="5.81640625" style="27" bestFit="1" customWidth="1"/>
    <col min="10500" max="10500" width="12.54296875" style="27" bestFit="1" customWidth="1"/>
    <col min="10501" max="10502" width="14.1796875" style="27" bestFit="1" customWidth="1"/>
    <col min="10503" max="10503" width="15.81640625" style="27" bestFit="1" customWidth="1"/>
    <col min="10504" max="10504" width="12.453125" style="27" customWidth="1"/>
    <col min="10505" max="10505" width="14" style="27" bestFit="1" customWidth="1"/>
    <col min="10506" max="10506" width="9.81640625" style="27" bestFit="1" customWidth="1"/>
    <col min="10507" max="10507" width="9.453125" style="27" customWidth="1"/>
    <col min="10508" max="10508" width="14" style="27" bestFit="1" customWidth="1"/>
    <col min="10509" max="10752" width="11.453125" style="27"/>
    <col min="10753" max="10753" width="4.54296875" style="27" customWidth="1"/>
    <col min="10754" max="10754" width="37" style="27" bestFit="1" customWidth="1"/>
    <col min="10755" max="10755" width="5.81640625" style="27" bestFit="1" customWidth="1"/>
    <col min="10756" max="10756" width="12.54296875" style="27" bestFit="1" customWidth="1"/>
    <col min="10757" max="10758" width="14.1796875" style="27" bestFit="1" customWidth="1"/>
    <col min="10759" max="10759" width="15.81640625" style="27" bestFit="1" customWidth="1"/>
    <col min="10760" max="10760" width="12.453125" style="27" customWidth="1"/>
    <col min="10761" max="10761" width="14" style="27" bestFit="1" customWidth="1"/>
    <col min="10762" max="10762" width="9.81640625" style="27" bestFit="1" customWidth="1"/>
    <col min="10763" max="10763" width="9.453125" style="27" customWidth="1"/>
    <col min="10764" max="10764" width="14" style="27" bestFit="1" customWidth="1"/>
    <col min="10765" max="11008" width="11.453125" style="27"/>
    <col min="11009" max="11009" width="4.54296875" style="27" customWidth="1"/>
    <col min="11010" max="11010" width="37" style="27" bestFit="1" customWidth="1"/>
    <col min="11011" max="11011" width="5.81640625" style="27" bestFit="1" customWidth="1"/>
    <col min="11012" max="11012" width="12.54296875" style="27" bestFit="1" customWidth="1"/>
    <col min="11013" max="11014" width="14.1796875" style="27" bestFit="1" customWidth="1"/>
    <col min="11015" max="11015" width="15.81640625" style="27" bestFit="1" customWidth="1"/>
    <col min="11016" max="11016" width="12.453125" style="27" customWidth="1"/>
    <col min="11017" max="11017" width="14" style="27" bestFit="1" customWidth="1"/>
    <col min="11018" max="11018" width="9.81640625" style="27" bestFit="1" customWidth="1"/>
    <col min="11019" max="11019" width="9.453125" style="27" customWidth="1"/>
    <col min="11020" max="11020" width="14" style="27" bestFit="1" customWidth="1"/>
    <col min="11021" max="11264" width="11.453125" style="27"/>
    <col min="11265" max="11265" width="4.54296875" style="27" customWidth="1"/>
    <col min="11266" max="11266" width="37" style="27" bestFit="1" customWidth="1"/>
    <col min="11267" max="11267" width="5.81640625" style="27" bestFit="1" customWidth="1"/>
    <col min="11268" max="11268" width="12.54296875" style="27" bestFit="1" customWidth="1"/>
    <col min="11269" max="11270" width="14.1796875" style="27" bestFit="1" customWidth="1"/>
    <col min="11271" max="11271" width="15.81640625" style="27" bestFit="1" customWidth="1"/>
    <col min="11272" max="11272" width="12.453125" style="27" customWidth="1"/>
    <col min="11273" max="11273" width="14" style="27" bestFit="1" customWidth="1"/>
    <col min="11274" max="11274" width="9.81640625" style="27" bestFit="1" customWidth="1"/>
    <col min="11275" max="11275" width="9.453125" style="27" customWidth="1"/>
    <col min="11276" max="11276" width="14" style="27" bestFit="1" customWidth="1"/>
    <col min="11277" max="11520" width="11.453125" style="27"/>
    <col min="11521" max="11521" width="4.54296875" style="27" customWidth="1"/>
    <col min="11522" max="11522" width="37" style="27" bestFit="1" customWidth="1"/>
    <col min="11523" max="11523" width="5.81640625" style="27" bestFit="1" customWidth="1"/>
    <col min="11524" max="11524" width="12.54296875" style="27" bestFit="1" customWidth="1"/>
    <col min="11525" max="11526" width="14.1796875" style="27" bestFit="1" customWidth="1"/>
    <col min="11527" max="11527" width="15.81640625" style="27" bestFit="1" customWidth="1"/>
    <col min="11528" max="11528" width="12.453125" style="27" customWidth="1"/>
    <col min="11529" max="11529" width="14" style="27" bestFit="1" customWidth="1"/>
    <col min="11530" max="11530" width="9.81640625" style="27" bestFit="1" customWidth="1"/>
    <col min="11531" max="11531" width="9.453125" style="27" customWidth="1"/>
    <col min="11532" max="11532" width="14" style="27" bestFit="1" customWidth="1"/>
    <col min="11533" max="11776" width="11.453125" style="27"/>
    <col min="11777" max="11777" width="4.54296875" style="27" customWidth="1"/>
    <col min="11778" max="11778" width="37" style="27" bestFit="1" customWidth="1"/>
    <col min="11779" max="11779" width="5.81640625" style="27" bestFit="1" customWidth="1"/>
    <col min="11780" max="11780" width="12.54296875" style="27" bestFit="1" customWidth="1"/>
    <col min="11781" max="11782" width="14.1796875" style="27" bestFit="1" customWidth="1"/>
    <col min="11783" max="11783" width="15.81640625" style="27" bestFit="1" customWidth="1"/>
    <col min="11784" max="11784" width="12.453125" style="27" customWidth="1"/>
    <col min="11785" max="11785" width="14" style="27" bestFit="1" customWidth="1"/>
    <col min="11786" max="11786" width="9.81640625" style="27" bestFit="1" customWidth="1"/>
    <col min="11787" max="11787" width="9.453125" style="27" customWidth="1"/>
    <col min="11788" max="11788" width="14" style="27" bestFit="1" customWidth="1"/>
    <col min="11789" max="12032" width="11.453125" style="27"/>
    <col min="12033" max="12033" width="4.54296875" style="27" customWidth="1"/>
    <col min="12034" max="12034" width="37" style="27" bestFit="1" customWidth="1"/>
    <col min="12035" max="12035" width="5.81640625" style="27" bestFit="1" customWidth="1"/>
    <col min="12036" max="12036" width="12.54296875" style="27" bestFit="1" customWidth="1"/>
    <col min="12037" max="12038" width="14.1796875" style="27" bestFit="1" customWidth="1"/>
    <col min="12039" max="12039" width="15.81640625" style="27" bestFit="1" customWidth="1"/>
    <col min="12040" max="12040" width="12.453125" style="27" customWidth="1"/>
    <col min="12041" max="12041" width="14" style="27" bestFit="1" customWidth="1"/>
    <col min="12042" max="12042" width="9.81640625" style="27" bestFit="1" customWidth="1"/>
    <col min="12043" max="12043" width="9.453125" style="27" customWidth="1"/>
    <col min="12044" max="12044" width="14" style="27" bestFit="1" customWidth="1"/>
    <col min="12045" max="12288" width="11.453125" style="27"/>
    <col min="12289" max="12289" width="4.54296875" style="27" customWidth="1"/>
    <col min="12290" max="12290" width="37" style="27" bestFit="1" customWidth="1"/>
    <col min="12291" max="12291" width="5.81640625" style="27" bestFit="1" customWidth="1"/>
    <col min="12292" max="12292" width="12.54296875" style="27" bestFit="1" customWidth="1"/>
    <col min="12293" max="12294" width="14.1796875" style="27" bestFit="1" customWidth="1"/>
    <col min="12295" max="12295" width="15.81640625" style="27" bestFit="1" customWidth="1"/>
    <col min="12296" max="12296" width="12.453125" style="27" customWidth="1"/>
    <col min="12297" max="12297" width="14" style="27" bestFit="1" customWidth="1"/>
    <col min="12298" max="12298" width="9.81640625" style="27" bestFit="1" customWidth="1"/>
    <col min="12299" max="12299" width="9.453125" style="27" customWidth="1"/>
    <col min="12300" max="12300" width="14" style="27" bestFit="1" customWidth="1"/>
    <col min="12301" max="12544" width="11.453125" style="27"/>
    <col min="12545" max="12545" width="4.54296875" style="27" customWidth="1"/>
    <col min="12546" max="12546" width="37" style="27" bestFit="1" customWidth="1"/>
    <col min="12547" max="12547" width="5.81640625" style="27" bestFit="1" customWidth="1"/>
    <col min="12548" max="12548" width="12.54296875" style="27" bestFit="1" customWidth="1"/>
    <col min="12549" max="12550" width="14.1796875" style="27" bestFit="1" customWidth="1"/>
    <col min="12551" max="12551" width="15.81640625" style="27" bestFit="1" customWidth="1"/>
    <col min="12552" max="12552" width="12.453125" style="27" customWidth="1"/>
    <col min="12553" max="12553" width="14" style="27" bestFit="1" customWidth="1"/>
    <col min="12554" max="12554" width="9.81640625" style="27" bestFit="1" customWidth="1"/>
    <col min="12555" max="12555" width="9.453125" style="27" customWidth="1"/>
    <col min="12556" max="12556" width="14" style="27" bestFit="1" customWidth="1"/>
    <col min="12557" max="12800" width="11.453125" style="27"/>
    <col min="12801" max="12801" width="4.54296875" style="27" customWidth="1"/>
    <col min="12802" max="12802" width="37" style="27" bestFit="1" customWidth="1"/>
    <col min="12803" max="12803" width="5.81640625" style="27" bestFit="1" customWidth="1"/>
    <col min="12804" max="12804" width="12.54296875" style="27" bestFit="1" customWidth="1"/>
    <col min="12805" max="12806" width="14.1796875" style="27" bestFit="1" customWidth="1"/>
    <col min="12807" max="12807" width="15.81640625" style="27" bestFit="1" customWidth="1"/>
    <col min="12808" max="12808" width="12.453125" style="27" customWidth="1"/>
    <col min="12809" max="12809" width="14" style="27" bestFit="1" customWidth="1"/>
    <col min="12810" max="12810" width="9.81640625" style="27" bestFit="1" customWidth="1"/>
    <col min="12811" max="12811" width="9.453125" style="27" customWidth="1"/>
    <col min="12812" max="12812" width="14" style="27" bestFit="1" customWidth="1"/>
    <col min="12813" max="13056" width="11.453125" style="27"/>
    <col min="13057" max="13057" width="4.54296875" style="27" customWidth="1"/>
    <col min="13058" max="13058" width="37" style="27" bestFit="1" customWidth="1"/>
    <col min="13059" max="13059" width="5.81640625" style="27" bestFit="1" customWidth="1"/>
    <col min="13060" max="13060" width="12.54296875" style="27" bestFit="1" customWidth="1"/>
    <col min="13061" max="13062" width="14.1796875" style="27" bestFit="1" customWidth="1"/>
    <col min="13063" max="13063" width="15.81640625" style="27" bestFit="1" customWidth="1"/>
    <col min="13064" max="13064" width="12.453125" style="27" customWidth="1"/>
    <col min="13065" max="13065" width="14" style="27" bestFit="1" customWidth="1"/>
    <col min="13066" max="13066" width="9.81640625" style="27" bestFit="1" customWidth="1"/>
    <col min="13067" max="13067" width="9.453125" style="27" customWidth="1"/>
    <col min="13068" max="13068" width="14" style="27" bestFit="1" customWidth="1"/>
    <col min="13069" max="13312" width="11.453125" style="27"/>
    <col min="13313" max="13313" width="4.54296875" style="27" customWidth="1"/>
    <col min="13314" max="13314" width="37" style="27" bestFit="1" customWidth="1"/>
    <col min="13315" max="13315" width="5.81640625" style="27" bestFit="1" customWidth="1"/>
    <col min="13316" max="13316" width="12.54296875" style="27" bestFit="1" customWidth="1"/>
    <col min="13317" max="13318" width="14.1796875" style="27" bestFit="1" customWidth="1"/>
    <col min="13319" max="13319" width="15.81640625" style="27" bestFit="1" customWidth="1"/>
    <col min="13320" max="13320" width="12.453125" style="27" customWidth="1"/>
    <col min="13321" max="13321" width="14" style="27" bestFit="1" customWidth="1"/>
    <col min="13322" max="13322" width="9.81640625" style="27" bestFit="1" customWidth="1"/>
    <col min="13323" max="13323" width="9.453125" style="27" customWidth="1"/>
    <col min="13324" max="13324" width="14" style="27" bestFit="1" customWidth="1"/>
    <col min="13325" max="13568" width="11.453125" style="27"/>
    <col min="13569" max="13569" width="4.54296875" style="27" customWidth="1"/>
    <col min="13570" max="13570" width="37" style="27" bestFit="1" customWidth="1"/>
    <col min="13571" max="13571" width="5.81640625" style="27" bestFit="1" customWidth="1"/>
    <col min="13572" max="13572" width="12.54296875" style="27" bestFit="1" customWidth="1"/>
    <col min="13573" max="13574" width="14.1796875" style="27" bestFit="1" customWidth="1"/>
    <col min="13575" max="13575" width="15.81640625" style="27" bestFit="1" customWidth="1"/>
    <col min="13576" max="13576" width="12.453125" style="27" customWidth="1"/>
    <col min="13577" max="13577" width="14" style="27" bestFit="1" customWidth="1"/>
    <col min="13578" max="13578" width="9.81640625" style="27" bestFit="1" customWidth="1"/>
    <col min="13579" max="13579" width="9.453125" style="27" customWidth="1"/>
    <col min="13580" max="13580" width="14" style="27" bestFit="1" customWidth="1"/>
    <col min="13581" max="13824" width="11.453125" style="27"/>
    <col min="13825" max="13825" width="4.54296875" style="27" customWidth="1"/>
    <col min="13826" max="13826" width="37" style="27" bestFit="1" customWidth="1"/>
    <col min="13827" max="13827" width="5.81640625" style="27" bestFit="1" customWidth="1"/>
    <col min="13828" max="13828" width="12.54296875" style="27" bestFit="1" customWidth="1"/>
    <col min="13829" max="13830" width="14.1796875" style="27" bestFit="1" customWidth="1"/>
    <col min="13831" max="13831" width="15.81640625" style="27" bestFit="1" customWidth="1"/>
    <col min="13832" max="13832" width="12.453125" style="27" customWidth="1"/>
    <col min="13833" max="13833" width="14" style="27" bestFit="1" customWidth="1"/>
    <col min="13834" max="13834" width="9.81640625" style="27" bestFit="1" customWidth="1"/>
    <col min="13835" max="13835" width="9.453125" style="27" customWidth="1"/>
    <col min="13836" max="13836" width="14" style="27" bestFit="1" customWidth="1"/>
    <col min="13837" max="14080" width="11.453125" style="27"/>
    <col min="14081" max="14081" width="4.54296875" style="27" customWidth="1"/>
    <col min="14082" max="14082" width="37" style="27" bestFit="1" customWidth="1"/>
    <col min="14083" max="14083" width="5.81640625" style="27" bestFit="1" customWidth="1"/>
    <col min="14084" max="14084" width="12.54296875" style="27" bestFit="1" customWidth="1"/>
    <col min="14085" max="14086" width="14.1796875" style="27" bestFit="1" customWidth="1"/>
    <col min="14087" max="14087" width="15.81640625" style="27" bestFit="1" customWidth="1"/>
    <col min="14088" max="14088" width="12.453125" style="27" customWidth="1"/>
    <col min="14089" max="14089" width="14" style="27" bestFit="1" customWidth="1"/>
    <col min="14090" max="14090" width="9.81640625" style="27" bestFit="1" customWidth="1"/>
    <col min="14091" max="14091" width="9.453125" style="27" customWidth="1"/>
    <col min="14092" max="14092" width="14" style="27" bestFit="1" customWidth="1"/>
    <col min="14093" max="14336" width="11.453125" style="27"/>
    <col min="14337" max="14337" width="4.54296875" style="27" customWidth="1"/>
    <col min="14338" max="14338" width="37" style="27" bestFit="1" customWidth="1"/>
    <col min="14339" max="14339" width="5.81640625" style="27" bestFit="1" customWidth="1"/>
    <col min="14340" max="14340" width="12.54296875" style="27" bestFit="1" customWidth="1"/>
    <col min="14341" max="14342" width="14.1796875" style="27" bestFit="1" customWidth="1"/>
    <col min="14343" max="14343" width="15.81640625" style="27" bestFit="1" customWidth="1"/>
    <col min="14344" max="14344" width="12.453125" style="27" customWidth="1"/>
    <col min="14345" max="14345" width="14" style="27" bestFit="1" customWidth="1"/>
    <col min="14346" max="14346" width="9.81640625" style="27" bestFit="1" customWidth="1"/>
    <col min="14347" max="14347" width="9.453125" style="27" customWidth="1"/>
    <col min="14348" max="14348" width="14" style="27" bestFit="1" customWidth="1"/>
    <col min="14349" max="14592" width="11.453125" style="27"/>
    <col min="14593" max="14593" width="4.54296875" style="27" customWidth="1"/>
    <col min="14594" max="14594" width="37" style="27" bestFit="1" customWidth="1"/>
    <col min="14595" max="14595" width="5.81640625" style="27" bestFit="1" customWidth="1"/>
    <col min="14596" max="14596" width="12.54296875" style="27" bestFit="1" customWidth="1"/>
    <col min="14597" max="14598" width="14.1796875" style="27" bestFit="1" customWidth="1"/>
    <col min="14599" max="14599" width="15.81640625" style="27" bestFit="1" customWidth="1"/>
    <col min="14600" max="14600" width="12.453125" style="27" customWidth="1"/>
    <col min="14601" max="14601" width="14" style="27" bestFit="1" customWidth="1"/>
    <col min="14602" max="14602" width="9.81640625" style="27" bestFit="1" customWidth="1"/>
    <col min="14603" max="14603" width="9.453125" style="27" customWidth="1"/>
    <col min="14604" max="14604" width="14" style="27" bestFit="1" customWidth="1"/>
    <col min="14605" max="14848" width="11.453125" style="27"/>
    <col min="14849" max="14849" width="4.54296875" style="27" customWidth="1"/>
    <col min="14850" max="14850" width="37" style="27" bestFit="1" customWidth="1"/>
    <col min="14851" max="14851" width="5.81640625" style="27" bestFit="1" customWidth="1"/>
    <col min="14852" max="14852" width="12.54296875" style="27" bestFit="1" customWidth="1"/>
    <col min="14853" max="14854" width="14.1796875" style="27" bestFit="1" customWidth="1"/>
    <col min="14855" max="14855" width="15.81640625" style="27" bestFit="1" customWidth="1"/>
    <col min="14856" max="14856" width="12.453125" style="27" customWidth="1"/>
    <col min="14857" max="14857" width="14" style="27" bestFit="1" customWidth="1"/>
    <col min="14858" max="14858" width="9.81640625" style="27" bestFit="1" customWidth="1"/>
    <col min="14859" max="14859" width="9.453125" style="27" customWidth="1"/>
    <col min="14860" max="14860" width="14" style="27" bestFit="1" customWidth="1"/>
    <col min="14861" max="15104" width="11.453125" style="27"/>
    <col min="15105" max="15105" width="4.54296875" style="27" customWidth="1"/>
    <col min="15106" max="15106" width="37" style="27" bestFit="1" customWidth="1"/>
    <col min="15107" max="15107" width="5.81640625" style="27" bestFit="1" customWidth="1"/>
    <col min="15108" max="15108" width="12.54296875" style="27" bestFit="1" customWidth="1"/>
    <col min="15109" max="15110" width="14.1796875" style="27" bestFit="1" customWidth="1"/>
    <col min="15111" max="15111" width="15.81640625" style="27" bestFit="1" customWidth="1"/>
    <col min="15112" max="15112" width="12.453125" style="27" customWidth="1"/>
    <col min="15113" max="15113" width="14" style="27" bestFit="1" customWidth="1"/>
    <col min="15114" max="15114" width="9.81640625" style="27" bestFit="1" customWidth="1"/>
    <col min="15115" max="15115" width="9.453125" style="27" customWidth="1"/>
    <col min="15116" max="15116" width="14" style="27" bestFit="1" customWidth="1"/>
    <col min="15117" max="15360" width="11.453125" style="27"/>
    <col min="15361" max="15361" width="4.54296875" style="27" customWidth="1"/>
    <col min="15362" max="15362" width="37" style="27" bestFit="1" customWidth="1"/>
    <col min="15363" max="15363" width="5.81640625" style="27" bestFit="1" customWidth="1"/>
    <col min="15364" max="15364" width="12.54296875" style="27" bestFit="1" customWidth="1"/>
    <col min="15365" max="15366" width="14.1796875" style="27" bestFit="1" customWidth="1"/>
    <col min="15367" max="15367" width="15.81640625" style="27" bestFit="1" customWidth="1"/>
    <col min="15368" max="15368" width="12.453125" style="27" customWidth="1"/>
    <col min="15369" max="15369" width="14" style="27" bestFit="1" customWidth="1"/>
    <col min="15370" max="15370" width="9.81640625" style="27" bestFit="1" customWidth="1"/>
    <col min="15371" max="15371" width="9.453125" style="27" customWidth="1"/>
    <col min="15372" max="15372" width="14" style="27" bestFit="1" customWidth="1"/>
    <col min="15373" max="15616" width="11.453125" style="27"/>
    <col min="15617" max="15617" width="4.54296875" style="27" customWidth="1"/>
    <col min="15618" max="15618" width="37" style="27" bestFit="1" customWidth="1"/>
    <col min="15619" max="15619" width="5.81640625" style="27" bestFit="1" customWidth="1"/>
    <col min="15620" max="15620" width="12.54296875" style="27" bestFit="1" customWidth="1"/>
    <col min="15621" max="15622" width="14.1796875" style="27" bestFit="1" customWidth="1"/>
    <col min="15623" max="15623" width="15.81640625" style="27" bestFit="1" customWidth="1"/>
    <col min="15624" max="15624" width="12.453125" style="27" customWidth="1"/>
    <col min="15625" max="15625" width="14" style="27" bestFit="1" customWidth="1"/>
    <col min="15626" max="15626" width="9.81640625" style="27" bestFit="1" customWidth="1"/>
    <col min="15627" max="15627" width="9.453125" style="27" customWidth="1"/>
    <col min="15628" max="15628" width="14" style="27" bestFit="1" customWidth="1"/>
    <col min="15629" max="15872" width="11.453125" style="27"/>
    <col min="15873" max="15873" width="4.54296875" style="27" customWidth="1"/>
    <col min="15874" max="15874" width="37" style="27" bestFit="1" customWidth="1"/>
    <col min="15875" max="15875" width="5.81640625" style="27" bestFit="1" customWidth="1"/>
    <col min="15876" max="15876" width="12.54296875" style="27" bestFit="1" customWidth="1"/>
    <col min="15877" max="15878" width="14.1796875" style="27" bestFit="1" customWidth="1"/>
    <col min="15879" max="15879" width="15.81640625" style="27" bestFit="1" customWidth="1"/>
    <col min="15880" max="15880" width="12.453125" style="27" customWidth="1"/>
    <col min="15881" max="15881" width="14" style="27" bestFit="1" customWidth="1"/>
    <col min="15882" max="15882" width="9.81640625" style="27" bestFit="1" customWidth="1"/>
    <col min="15883" max="15883" width="9.453125" style="27" customWidth="1"/>
    <col min="15884" max="15884" width="14" style="27" bestFit="1" customWidth="1"/>
    <col min="15885" max="16128" width="11.453125" style="27"/>
    <col min="16129" max="16129" width="4.54296875" style="27" customWidth="1"/>
    <col min="16130" max="16130" width="37" style="27" bestFit="1" customWidth="1"/>
    <col min="16131" max="16131" width="5.81640625" style="27" bestFit="1" customWidth="1"/>
    <col min="16132" max="16132" width="12.54296875" style="27" bestFit="1" customWidth="1"/>
    <col min="16133" max="16134" width="14.1796875" style="27" bestFit="1" customWidth="1"/>
    <col min="16135" max="16135" width="15.81640625" style="27" bestFit="1" customWidth="1"/>
    <col min="16136" max="16136" width="12.453125" style="27" customWidth="1"/>
    <col min="16137" max="16137" width="14" style="27" bestFit="1" customWidth="1"/>
    <col min="16138" max="16138" width="9.81640625" style="27" bestFit="1" customWidth="1"/>
    <col min="16139" max="16139" width="9.453125" style="27" customWidth="1"/>
    <col min="16140" max="16140" width="14" style="27" bestFit="1" customWidth="1"/>
    <col min="16141" max="16384" width="11.453125" style="27"/>
  </cols>
  <sheetData>
    <row r="1" spans="2:14" ht="15" thickBot="1"/>
    <row r="2" spans="2:14" ht="18" customHeight="1" thickBot="1">
      <c r="B2" s="459" t="s">
        <v>195</v>
      </c>
      <c r="C2" s="459"/>
      <c r="D2" s="459"/>
      <c r="E2" s="459"/>
      <c r="F2" s="459"/>
      <c r="G2" s="459"/>
      <c r="H2" s="459"/>
      <c r="I2" s="459"/>
      <c r="J2" s="459"/>
      <c r="K2" s="459"/>
      <c r="L2" s="459"/>
    </row>
    <row r="3" spans="2:14" ht="18" customHeight="1" thickBot="1">
      <c r="B3" s="459" t="str">
        <f>'ANEXO2E AREA METROP'!B3:K3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138</v>
      </c>
      <c r="C5" s="459"/>
      <c r="D5" s="459"/>
      <c r="E5" s="459"/>
      <c r="F5" s="459"/>
      <c r="G5" s="459"/>
      <c r="H5" s="459"/>
      <c r="I5" s="459"/>
      <c r="J5" s="459"/>
      <c r="K5" s="459"/>
      <c r="L5" s="459"/>
    </row>
    <row r="6" spans="2:14" ht="75.7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1</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1</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c r="M10" s="293"/>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c r="B17" s="460" t="str">
        <f>'ANEXO2E AREA METROP'!B17:I17</f>
        <v>A. VALOR TOTAL DEL CONTRATO VIGENCIA 2021</v>
      </c>
      <c r="C17" s="461"/>
      <c r="D17" s="461"/>
      <c r="E17" s="461"/>
      <c r="F17" s="461"/>
      <c r="G17" s="461"/>
      <c r="H17" s="461"/>
      <c r="I17" s="461"/>
      <c r="J17" s="462"/>
      <c r="K17" s="67">
        <f>'ANEXO2E AREA METROP'!J17</f>
        <v>4</v>
      </c>
      <c r="L17" s="60">
        <f>L15*K17</f>
        <v>0</v>
      </c>
    </row>
    <row r="18" spans="2:12">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ht="15" customHeight="1">
      <c r="B20" s="451" t="s">
        <v>19</v>
      </c>
      <c r="C20" s="452"/>
      <c r="D20" s="452"/>
      <c r="E20" s="452"/>
      <c r="F20" s="452"/>
      <c r="G20" s="452"/>
      <c r="H20" s="452"/>
      <c r="I20" s="452"/>
      <c r="J20" s="452"/>
      <c r="K20" s="313">
        <v>0.19</v>
      </c>
      <c r="L20" s="68">
        <f>L19*K20</f>
        <v>0</v>
      </c>
    </row>
    <row r="21" spans="2:12" ht="15" customHeight="1"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29.2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30" customHeight="1">
      <c r="B27" s="449" t="s">
        <v>69</v>
      </c>
      <c r="C27" s="449"/>
      <c r="D27" s="449"/>
      <c r="E27" s="449"/>
      <c r="F27" s="449"/>
      <c r="G27" s="449"/>
      <c r="H27" s="449"/>
      <c r="I27" s="449"/>
      <c r="J27" s="449"/>
      <c r="K27" s="449"/>
      <c r="L27" s="449"/>
    </row>
    <row r="28" spans="2:12" ht="39.7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230"/>
      <c r="C35" s="230"/>
      <c r="D35" s="230"/>
      <c r="E35" s="230"/>
      <c r="F35" s="230"/>
      <c r="G35" s="230"/>
      <c r="H35" s="230"/>
      <c r="I35" s="230"/>
      <c r="J35" s="230"/>
      <c r="K35" s="230"/>
      <c r="L35" s="230"/>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0:L30"/>
    <mergeCell ref="B31:L31"/>
    <mergeCell ref="B32:L32"/>
    <mergeCell ref="B33:L33"/>
    <mergeCell ref="B34:L34"/>
    <mergeCell ref="B27:L27"/>
    <mergeCell ref="B28:L28"/>
    <mergeCell ref="B29:L29"/>
    <mergeCell ref="B17:J17"/>
    <mergeCell ref="B18:J18"/>
    <mergeCell ref="B19:J19"/>
    <mergeCell ref="B23:L23"/>
    <mergeCell ref="B20:J20"/>
    <mergeCell ref="B21:J21"/>
    <mergeCell ref="B24:L24"/>
    <mergeCell ref="B25:L25"/>
    <mergeCell ref="B26:L26"/>
    <mergeCell ref="B16:J16"/>
    <mergeCell ref="B2:L2"/>
    <mergeCell ref="B3:L3"/>
    <mergeCell ref="B4:L4"/>
    <mergeCell ref="B5:L5"/>
    <mergeCell ref="B9:J9"/>
    <mergeCell ref="B10:K10"/>
    <mergeCell ref="B11:K11"/>
    <mergeCell ref="B12:J12"/>
    <mergeCell ref="B13:J13"/>
    <mergeCell ref="B14:J14"/>
    <mergeCell ref="B15:J15"/>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O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1796875" style="27" bestFit="1" customWidth="1"/>
    <col min="5" max="6" width="14.1796875" style="27" bestFit="1" customWidth="1"/>
    <col min="7" max="7" width="15.81640625" style="27" bestFit="1" customWidth="1"/>
    <col min="8" max="8" width="12.54296875" style="27" customWidth="1"/>
    <col min="9" max="9" width="14" style="27" bestFit="1" customWidth="1"/>
    <col min="10" max="10" width="9.1796875" style="27" bestFit="1" customWidth="1"/>
    <col min="11" max="11" width="8.54296875" style="27" bestFit="1" customWidth="1"/>
    <col min="12" max="12" width="13.81640625" style="27" bestFit="1" customWidth="1"/>
    <col min="13" max="13" width="11.453125" style="27"/>
    <col min="14" max="14" width="12.1796875" style="27" bestFit="1" customWidth="1"/>
    <col min="15" max="16384" width="11.453125" style="27"/>
  </cols>
  <sheetData>
    <row r="1" spans="2:15" ht="15" thickBot="1"/>
    <row r="2" spans="2:15" ht="18" customHeight="1" thickBot="1">
      <c r="B2" s="459" t="s">
        <v>196</v>
      </c>
      <c r="C2" s="459"/>
      <c r="D2" s="459"/>
      <c r="E2" s="459"/>
      <c r="F2" s="459"/>
      <c r="G2" s="459"/>
      <c r="H2" s="459"/>
      <c r="I2" s="459"/>
      <c r="J2" s="459"/>
      <c r="K2" s="459"/>
      <c r="L2" s="459"/>
    </row>
    <row r="3" spans="2:15" ht="18" customHeight="1" thickBot="1">
      <c r="B3" s="459" t="s">
        <v>177</v>
      </c>
      <c r="C3" s="459"/>
      <c r="D3" s="459"/>
      <c r="E3" s="459"/>
      <c r="F3" s="459"/>
      <c r="G3" s="459"/>
      <c r="H3" s="459"/>
      <c r="I3" s="459"/>
      <c r="J3" s="459"/>
      <c r="K3" s="459"/>
      <c r="L3" s="459"/>
    </row>
    <row r="4" spans="2:15" ht="15" customHeight="1" thickBot="1">
      <c r="B4" s="459" t="s">
        <v>47</v>
      </c>
      <c r="C4" s="459"/>
      <c r="D4" s="459"/>
      <c r="E4" s="459"/>
      <c r="F4" s="459"/>
      <c r="G4" s="459"/>
      <c r="H4" s="459"/>
      <c r="I4" s="459"/>
      <c r="J4" s="459"/>
      <c r="K4" s="459"/>
      <c r="L4" s="459"/>
    </row>
    <row r="5" spans="2:15" ht="21.75" customHeight="1" thickBot="1">
      <c r="B5" s="459" t="s">
        <v>139</v>
      </c>
      <c r="C5" s="459"/>
      <c r="D5" s="459"/>
      <c r="E5" s="459"/>
      <c r="F5" s="459"/>
      <c r="G5" s="459"/>
      <c r="H5" s="459"/>
      <c r="I5" s="459"/>
      <c r="J5" s="459"/>
      <c r="K5" s="459"/>
      <c r="L5" s="459"/>
    </row>
    <row r="6" spans="2:15" ht="77.25" customHeight="1" thickBot="1">
      <c r="B6" s="279" t="s">
        <v>48</v>
      </c>
      <c r="C6" s="279" t="s">
        <v>49</v>
      </c>
      <c r="D6" s="279" t="s">
        <v>173</v>
      </c>
      <c r="E6" s="279" t="s">
        <v>50</v>
      </c>
      <c r="F6" s="279" t="s">
        <v>174</v>
      </c>
      <c r="G6" s="279" t="s">
        <v>51</v>
      </c>
      <c r="H6" s="279" t="s">
        <v>52</v>
      </c>
      <c r="I6" s="279" t="s">
        <v>64</v>
      </c>
      <c r="J6" s="279" t="s">
        <v>65</v>
      </c>
      <c r="K6" s="279" t="s">
        <v>66</v>
      </c>
      <c r="L6" s="279" t="s">
        <v>18</v>
      </c>
    </row>
    <row r="7" spans="2:15"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4</v>
      </c>
      <c r="L7" s="50">
        <f>C7*(F7+G7+H7+I7+J7)*K7</f>
        <v>0</v>
      </c>
      <c r="M7" s="293"/>
      <c r="N7" s="52">
        <f>F7*30</f>
        <v>0</v>
      </c>
    </row>
    <row r="8" spans="2:15" s="51" customFormat="1">
      <c r="B8" s="33" t="s">
        <v>164</v>
      </c>
      <c r="C8" s="53">
        <v>1</v>
      </c>
      <c r="D8" s="54">
        <f>'ANEXO2E AREA METROP'!D9</f>
        <v>0</v>
      </c>
      <c r="E8" s="226">
        <f>'ANEXO2E AREA METROP'!$E$9</f>
        <v>11.717221081179851</v>
      </c>
      <c r="F8" s="47">
        <f>D8*(E8/100+1)/30</f>
        <v>0</v>
      </c>
      <c r="G8" s="55">
        <v>0</v>
      </c>
      <c r="H8" s="56">
        <f>H7</f>
        <v>0</v>
      </c>
      <c r="I8" s="56">
        <f>I7</f>
        <v>0</v>
      </c>
      <c r="J8" s="56">
        <f>J7</f>
        <v>0</v>
      </c>
      <c r="K8" s="57">
        <v>4</v>
      </c>
      <c r="L8" s="58">
        <f>C8*(F8+G8+H8+I8+J8)*K8</f>
        <v>0</v>
      </c>
      <c r="M8" s="294"/>
      <c r="N8" s="52">
        <f>F8*30</f>
        <v>0</v>
      </c>
    </row>
    <row r="9" spans="2:15" s="51" customFormat="1" ht="15" customHeight="1">
      <c r="B9" s="451" t="s">
        <v>55</v>
      </c>
      <c r="C9" s="452"/>
      <c r="D9" s="452"/>
      <c r="E9" s="452"/>
      <c r="F9" s="452"/>
      <c r="G9" s="452"/>
      <c r="H9" s="452"/>
      <c r="I9" s="452"/>
      <c r="J9" s="452"/>
      <c r="K9" s="59"/>
      <c r="L9" s="60">
        <f>SUM(L7:L8)</f>
        <v>0</v>
      </c>
      <c r="N9" s="52"/>
    </row>
    <row r="10" spans="2:15" s="51" customFormat="1">
      <c r="B10" s="451" t="s">
        <v>67</v>
      </c>
      <c r="C10" s="452"/>
      <c r="D10" s="452"/>
      <c r="E10" s="452"/>
      <c r="F10" s="452"/>
      <c r="G10" s="452"/>
      <c r="H10" s="452"/>
      <c r="I10" s="452"/>
      <c r="J10" s="452"/>
      <c r="K10" s="452"/>
      <c r="L10" s="61">
        <v>0</v>
      </c>
      <c r="O10" s="234"/>
    </row>
    <row r="11" spans="2:15" s="51" customFormat="1" ht="15" customHeight="1">
      <c r="B11" s="451" t="s">
        <v>57</v>
      </c>
      <c r="C11" s="452"/>
      <c r="D11" s="452"/>
      <c r="E11" s="452"/>
      <c r="F11" s="452"/>
      <c r="G11" s="452"/>
      <c r="H11" s="452"/>
      <c r="I11" s="452"/>
      <c r="J11" s="452"/>
      <c r="K11" s="452"/>
      <c r="L11" s="60">
        <f>L9+L10</f>
        <v>0</v>
      </c>
      <c r="N11" s="233"/>
    </row>
    <row r="12" spans="2:15" s="51" customFormat="1" ht="15" customHeight="1">
      <c r="B12" s="455" t="s">
        <v>58</v>
      </c>
      <c r="C12" s="456"/>
      <c r="D12" s="456"/>
      <c r="E12" s="456"/>
      <c r="F12" s="456"/>
      <c r="G12" s="456"/>
      <c r="H12" s="456"/>
      <c r="I12" s="456"/>
      <c r="J12" s="456"/>
      <c r="K12" s="303">
        <f>'Analisis A.U.'!$G$13</f>
        <v>0</v>
      </c>
      <c r="L12" s="58">
        <f>$L$11*K12</f>
        <v>0</v>
      </c>
    </row>
    <row r="13" spans="2:15" s="51" customFormat="1">
      <c r="B13" s="455"/>
      <c r="C13" s="456"/>
      <c r="D13" s="456"/>
      <c r="E13" s="456"/>
      <c r="F13" s="456"/>
      <c r="G13" s="456"/>
      <c r="H13" s="456"/>
      <c r="I13" s="456"/>
      <c r="J13" s="456"/>
      <c r="K13" s="62"/>
      <c r="L13" s="58"/>
    </row>
    <row r="14" spans="2:15" s="51" customFormat="1" ht="15" customHeight="1">
      <c r="B14" s="455" t="s">
        <v>59</v>
      </c>
      <c r="C14" s="456"/>
      <c r="D14" s="456"/>
      <c r="E14" s="456"/>
      <c r="F14" s="456"/>
      <c r="G14" s="456"/>
      <c r="H14" s="456"/>
      <c r="I14" s="456"/>
      <c r="J14" s="456"/>
      <c r="K14" s="303">
        <v>0</v>
      </c>
      <c r="L14" s="58">
        <f>$L$9*K14</f>
        <v>0</v>
      </c>
    </row>
    <row r="15" spans="2:15" s="51" customFormat="1" ht="15" customHeight="1">
      <c r="B15" s="463" t="str">
        <f>'ANEXO2E AREA METROP'!B15:I15</f>
        <v>SUBTOTAL MES 2021</v>
      </c>
      <c r="C15" s="464"/>
      <c r="D15" s="464"/>
      <c r="E15" s="464"/>
      <c r="F15" s="464"/>
      <c r="G15" s="464"/>
      <c r="H15" s="464"/>
      <c r="I15" s="464"/>
      <c r="J15" s="465"/>
      <c r="K15" s="64"/>
      <c r="L15" s="60">
        <f>SUM(L11:L14)</f>
        <v>0</v>
      </c>
    </row>
    <row r="16" spans="2:15" s="51" customFormat="1" ht="15" customHeight="1">
      <c r="B16" s="463" t="str">
        <f>'ANEXO2E AREA METROP'!B16:I16</f>
        <v>SUBTOTAL MES 2022, PROYECCIÓN CON CORRECCIÓN CON EL IPC DE 2021 (3,50%) + TRES PUNTOS (PARA EFECTOS DE CÁLCULO)</v>
      </c>
      <c r="C16" s="464"/>
      <c r="D16" s="464"/>
      <c r="E16" s="464"/>
      <c r="F16" s="464"/>
      <c r="G16" s="464"/>
      <c r="H16" s="464"/>
      <c r="I16" s="464"/>
      <c r="J16" s="465"/>
      <c r="K16" s="65">
        <f>'ANEXO2E AREA METROP'!J16</f>
        <v>6.5000000000000002E-2</v>
      </c>
      <c r="L16" s="60">
        <f>L15*(K16+1)</f>
        <v>0</v>
      </c>
    </row>
    <row r="17" spans="2:12" s="51" customFormat="1"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ht="15" customHeight="1">
      <c r="B20" s="463" t="s">
        <v>19</v>
      </c>
      <c r="C20" s="464"/>
      <c r="D20" s="464"/>
      <c r="E20" s="464"/>
      <c r="F20" s="464"/>
      <c r="G20" s="464"/>
      <c r="H20" s="464"/>
      <c r="I20" s="464"/>
      <c r="J20" s="465"/>
      <c r="K20" s="313">
        <v>0.19</v>
      </c>
      <c r="L20" s="68">
        <f>L19*K20</f>
        <v>0</v>
      </c>
    </row>
    <row r="21" spans="2:12" ht="15" customHeight="1" thickBot="1">
      <c r="B21" s="466" t="s">
        <v>60</v>
      </c>
      <c r="C21" s="467"/>
      <c r="D21" s="467"/>
      <c r="E21" s="467"/>
      <c r="F21" s="467"/>
      <c r="G21" s="467"/>
      <c r="H21" s="467"/>
      <c r="I21" s="467"/>
      <c r="J21" s="46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1.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30" customHeight="1">
      <c r="B27" s="449" t="s">
        <v>69</v>
      </c>
      <c r="C27" s="449"/>
      <c r="D27" s="449"/>
      <c r="E27" s="449"/>
      <c r="F27" s="449"/>
      <c r="G27" s="449"/>
      <c r="H27" s="449"/>
      <c r="I27" s="449"/>
      <c r="J27" s="449"/>
      <c r="K27" s="449"/>
      <c r="L27" s="449"/>
    </row>
    <row r="28" spans="2:12" ht="38.2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230"/>
      <c r="C35" s="230"/>
      <c r="D35" s="230"/>
      <c r="E35" s="230"/>
      <c r="F35" s="230"/>
      <c r="G35" s="230"/>
      <c r="H35" s="230"/>
      <c r="I35" s="230"/>
      <c r="J35" s="230"/>
      <c r="K35" s="230"/>
      <c r="L35" s="230"/>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3:L33"/>
    <mergeCell ref="B27:L27"/>
    <mergeCell ref="B28:L28"/>
    <mergeCell ref="B29:L29"/>
    <mergeCell ref="B30:L30"/>
    <mergeCell ref="B2:L2"/>
    <mergeCell ref="B4:L4"/>
    <mergeCell ref="B5:L5"/>
    <mergeCell ref="B9:J9"/>
    <mergeCell ref="B13:J13"/>
    <mergeCell ref="B3:L3"/>
    <mergeCell ref="B10:K10"/>
    <mergeCell ref="B11:K11"/>
    <mergeCell ref="B34:L34"/>
    <mergeCell ref="B12:J12"/>
    <mergeCell ref="B17:J17"/>
    <mergeCell ref="B26:L26"/>
    <mergeCell ref="B18:J18"/>
    <mergeCell ref="B23:L23"/>
    <mergeCell ref="B24:L24"/>
    <mergeCell ref="B25:L25"/>
    <mergeCell ref="B31:L31"/>
    <mergeCell ref="B15:J15"/>
    <mergeCell ref="B19:J19"/>
    <mergeCell ref="B14:J14"/>
    <mergeCell ref="B16:J16"/>
    <mergeCell ref="B20:J20"/>
    <mergeCell ref="B21:J21"/>
    <mergeCell ref="B32:L32"/>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 style="27" bestFit="1" customWidth="1"/>
    <col min="5" max="6" width="14.1796875" style="27" bestFit="1" customWidth="1"/>
    <col min="7" max="7" width="15.81640625" style="27" bestFit="1" customWidth="1"/>
    <col min="8" max="8" width="12" style="27" customWidth="1"/>
    <col min="9" max="9" width="14" style="27" bestFit="1" customWidth="1"/>
    <col min="10" max="10" width="9.1796875" style="27" bestFit="1" customWidth="1"/>
    <col min="11" max="11" width="8.54296875" style="27" bestFit="1" customWidth="1"/>
    <col min="12" max="12" width="13.1796875" style="27" bestFit="1" customWidth="1"/>
    <col min="13" max="13" width="11.453125" style="27"/>
    <col min="14" max="14" width="15.54296875" style="27" customWidth="1"/>
    <col min="15" max="16384" width="11.453125" style="27"/>
  </cols>
  <sheetData>
    <row r="1" spans="2:14" ht="15" thickBot="1"/>
    <row r="2" spans="2:14" ht="18" customHeight="1" thickBot="1">
      <c r="B2" s="459" t="s">
        <v>197</v>
      </c>
      <c r="C2" s="459"/>
      <c r="D2" s="459"/>
      <c r="E2" s="459"/>
      <c r="F2" s="459"/>
      <c r="G2" s="459"/>
      <c r="H2" s="459"/>
      <c r="I2" s="459"/>
      <c r="J2" s="459"/>
      <c r="K2" s="459"/>
      <c r="L2" s="459"/>
    </row>
    <row r="3" spans="2:14" ht="18" customHeight="1" thickBot="1">
      <c r="B3" s="459" t="s">
        <v>177</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140</v>
      </c>
      <c r="C5" s="459"/>
      <c r="D5" s="459"/>
      <c r="E5" s="459"/>
      <c r="F5" s="459"/>
      <c r="G5" s="459"/>
      <c r="H5" s="459"/>
      <c r="I5" s="459"/>
      <c r="J5" s="459"/>
      <c r="K5" s="459"/>
      <c r="L5" s="459"/>
    </row>
    <row r="6" spans="2:14" ht="78.7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2</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2</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63" t="str">
        <f>'ANEXO2E AREA METROP'!B15:I15</f>
        <v>SUBTOTAL MES 2021</v>
      </c>
      <c r="C15" s="464"/>
      <c r="D15" s="464"/>
      <c r="E15" s="464"/>
      <c r="F15" s="464"/>
      <c r="G15" s="464"/>
      <c r="H15" s="464"/>
      <c r="I15" s="464"/>
      <c r="J15" s="465"/>
      <c r="K15" s="64"/>
      <c r="L15" s="60">
        <f>SUM(L11:L14)</f>
        <v>0</v>
      </c>
    </row>
    <row r="16" spans="2:14" s="51" customFormat="1" ht="15" customHeight="1">
      <c r="B16" s="463" t="str">
        <f>'ANEXO2E AREA METROP'!B16:I16</f>
        <v>SUBTOTAL MES 2022, PROYECCIÓN CON CORRECCIÓN CON EL IPC DE 2021 (3,50%) + TRES PUNTOS (PARA EFECTOS DE CÁLCULO)</v>
      </c>
      <c r="C16" s="464"/>
      <c r="D16" s="464"/>
      <c r="E16" s="464"/>
      <c r="F16" s="464"/>
      <c r="G16" s="464"/>
      <c r="H16" s="464"/>
      <c r="I16" s="464"/>
      <c r="J16" s="465"/>
      <c r="K16" s="65">
        <f>'ANEXO2E AREA METROP'!J16</f>
        <v>6.5000000000000002E-2</v>
      </c>
      <c r="L16" s="60">
        <f>L15*(K16+1)</f>
        <v>0</v>
      </c>
    </row>
    <row r="17" spans="2:12" s="51" customFormat="1"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ht="15" customHeight="1">
      <c r="B20" s="463" t="s">
        <v>19</v>
      </c>
      <c r="C20" s="464"/>
      <c r="D20" s="464"/>
      <c r="E20" s="464"/>
      <c r="F20" s="464"/>
      <c r="G20" s="464"/>
      <c r="H20" s="464"/>
      <c r="I20" s="464"/>
      <c r="J20" s="465"/>
      <c r="K20" s="313">
        <v>0.19</v>
      </c>
      <c r="L20" s="68">
        <f>L19*K20</f>
        <v>0</v>
      </c>
    </row>
    <row r="21" spans="2:12" ht="15" customHeight="1" thickBot="1">
      <c r="B21" s="466" t="s">
        <v>60</v>
      </c>
      <c r="C21" s="467"/>
      <c r="D21" s="467"/>
      <c r="E21" s="467"/>
      <c r="F21" s="467"/>
      <c r="G21" s="467"/>
      <c r="H21" s="467"/>
      <c r="I21" s="467"/>
      <c r="J21" s="46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3.7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8.5" customHeight="1">
      <c r="B27" s="449" t="s">
        <v>69</v>
      </c>
      <c r="C27" s="449"/>
      <c r="D27" s="449"/>
      <c r="E27" s="449"/>
      <c r="F27" s="449"/>
      <c r="G27" s="449"/>
      <c r="H27" s="449"/>
      <c r="I27" s="449"/>
      <c r="J27" s="449"/>
      <c r="K27" s="449"/>
      <c r="L27" s="449"/>
    </row>
    <row r="28" spans="2:12" ht="43.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230"/>
      <c r="C35" s="230"/>
      <c r="D35" s="230"/>
      <c r="E35" s="230"/>
      <c r="F35" s="230"/>
      <c r="G35" s="230"/>
      <c r="H35" s="230"/>
      <c r="I35" s="230"/>
      <c r="J35" s="230"/>
      <c r="K35" s="230"/>
      <c r="L35" s="230"/>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3:L33"/>
    <mergeCell ref="B27:L27"/>
    <mergeCell ref="B28:L28"/>
    <mergeCell ref="B29:L29"/>
    <mergeCell ref="B30:L30"/>
    <mergeCell ref="B2:L2"/>
    <mergeCell ref="B4:L4"/>
    <mergeCell ref="B5:L5"/>
    <mergeCell ref="B9:J9"/>
    <mergeCell ref="B13:J13"/>
    <mergeCell ref="B3:L3"/>
    <mergeCell ref="B10:K10"/>
    <mergeCell ref="B11:K11"/>
    <mergeCell ref="B34:L34"/>
    <mergeCell ref="B12:J12"/>
    <mergeCell ref="B17:J17"/>
    <mergeCell ref="B26:L26"/>
    <mergeCell ref="B18:J18"/>
    <mergeCell ref="B23:L23"/>
    <mergeCell ref="B24:L24"/>
    <mergeCell ref="B25:L25"/>
    <mergeCell ref="B31:L31"/>
    <mergeCell ref="B15:J15"/>
    <mergeCell ref="B19:J19"/>
    <mergeCell ref="B14:J14"/>
    <mergeCell ref="B16:J16"/>
    <mergeCell ref="B20:J20"/>
    <mergeCell ref="B21:J21"/>
    <mergeCell ref="B32:L32"/>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 style="27" bestFit="1" customWidth="1"/>
    <col min="5" max="6" width="14.1796875" style="27" bestFit="1" customWidth="1"/>
    <col min="7" max="7" width="15.81640625" style="27" bestFit="1" customWidth="1"/>
    <col min="8" max="8" width="12.453125" style="27" customWidth="1"/>
    <col min="9" max="9" width="14" style="27" bestFit="1" customWidth="1"/>
    <col min="10" max="10" width="9.1796875" style="27" bestFit="1" customWidth="1"/>
    <col min="11" max="11" width="10.1796875" style="27" customWidth="1"/>
    <col min="12" max="12" width="13.1796875" style="27" bestFit="1" customWidth="1"/>
    <col min="13" max="13" width="11.453125" style="27"/>
    <col min="14" max="14" width="13.54296875" style="27" customWidth="1"/>
    <col min="15" max="16384" width="11.453125" style="27"/>
  </cols>
  <sheetData>
    <row r="1" spans="2:14" ht="15" thickBot="1"/>
    <row r="2" spans="2:14" ht="18" customHeight="1" thickBot="1">
      <c r="B2" s="459" t="s">
        <v>198</v>
      </c>
      <c r="C2" s="459"/>
      <c r="D2" s="459"/>
      <c r="E2" s="459"/>
      <c r="F2" s="459"/>
      <c r="G2" s="459"/>
      <c r="H2" s="459"/>
      <c r="I2" s="459"/>
      <c r="J2" s="459"/>
      <c r="K2" s="459"/>
      <c r="L2" s="459"/>
    </row>
    <row r="3" spans="2:14" ht="18" customHeight="1" thickBot="1">
      <c r="B3" s="459" t="s">
        <v>177</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141</v>
      </c>
      <c r="C5" s="459"/>
      <c r="D5" s="459"/>
      <c r="E5" s="459"/>
      <c r="F5" s="459"/>
      <c r="G5" s="459"/>
      <c r="H5" s="459"/>
      <c r="I5" s="459"/>
      <c r="J5" s="459"/>
      <c r="K5" s="459"/>
      <c r="L5" s="459"/>
    </row>
    <row r="6" spans="2:14" ht="77.2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1</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1</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63" t="str">
        <f>'ANEXO2E AREA METROP'!B15:I15</f>
        <v>SUBTOTAL MES 2021</v>
      </c>
      <c r="C15" s="464"/>
      <c r="D15" s="464"/>
      <c r="E15" s="464"/>
      <c r="F15" s="464"/>
      <c r="G15" s="464"/>
      <c r="H15" s="464"/>
      <c r="I15" s="464"/>
      <c r="J15" s="465"/>
      <c r="K15" s="64"/>
      <c r="L15" s="60">
        <f>SUM(L11:L14)</f>
        <v>0</v>
      </c>
    </row>
    <row r="16" spans="2:14" s="51" customFormat="1" ht="15" customHeight="1">
      <c r="B16" s="463" t="str">
        <f>'ANEXO2E AREA METROP'!B16:I16</f>
        <v>SUBTOTAL MES 2022, PROYECCIÓN CON CORRECCIÓN CON EL IPC DE 2021 (3,50%) + TRES PUNTOS (PARA EFECTOS DE CÁLCULO)</v>
      </c>
      <c r="C16" s="464"/>
      <c r="D16" s="464"/>
      <c r="E16" s="464"/>
      <c r="F16" s="464"/>
      <c r="G16" s="464"/>
      <c r="H16" s="464"/>
      <c r="I16" s="464"/>
      <c r="J16" s="465"/>
      <c r="K16" s="65">
        <f>'ANEXO2E AREA METROP'!J16</f>
        <v>6.5000000000000002E-2</v>
      </c>
      <c r="L16" s="60">
        <f>L15*(K16+1)</f>
        <v>0</v>
      </c>
    </row>
    <row r="17" spans="2:12" s="51" customFormat="1"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ht="15" customHeight="1">
      <c r="B20" s="463" t="s">
        <v>19</v>
      </c>
      <c r="C20" s="464"/>
      <c r="D20" s="464"/>
      <c r="E20" s="464"/>
      <c r="F20" s="464"/>
      <c r="G20" s="464"/>
      <c r="H20" s="464"/>
      <c r="I20" s="464"/>
      <c r="J20" s="465"/>
      <c r="K20" s="313">
        <v>0.19</v>
      </c>
      <c r="L20" s="68">
        <f>L19*K20</f>
        <v>0</v>
      </c>
    </row>
    <row r="21" spans="2:12" ht="15" customHeight="1" thickBot="1">
      <c r="B21" s="466" t="s">
        <v>60</v>
      </c>
      <c r="C21" s="467"/>
      <c r="D21" s="467"/>
      <c r="E21" s="467"/>
      <c r="F21" s="467"/>
      <c r="G21" s="467"/>
      <c r="H21" s="467"/>
      <c r="I21" s="467"/>
      <c r="J21" s="46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0.7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7.75" customHeight="1">
      <c r="B27" s="449" t="s">
        <v>69</v>
      </c>
      <c r="C27" s="449"/>
      <c r="D27" s="449"/>
      <c r="E27" s="449"/>
      <c r="F27" s="449"/>
      <c r="G27" s="449"/>
      <c r="H27" s="449"/>
      <c r="I27" s="449"/>
      <c r="J27" s="449"/>
      <c r="K27" s="449"/>
      <c r="L27" s="449"/>
    </row>
    <row r="28" spans="2:12" ht="42"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230"/>
      <c r="C35" s="230"/>
      <c r="D35" s="230"/>
      <c r="E35" s="230"/>
      <c r="F35" s="230"/>
      <c r="G35" s="230"/>
      <c r="H35" s="230"/>
      <c r="I35" s="230"/>
      <c r="J35" s="230"/>
      <c r="K35" s="230"/>
      <c r="L35" s="230"/>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3:L33"/>
    <mergeCell ref="B27:L27"/>
    <mergeCell ref="B28:L28"/>
    <mergeCell ref="B29:L29"/>
    <mergeCell ref="B30:L30"/>
    <mergeCell ref="B2:L2"/>
    <mergeCell ref="B4:L4"/>
    <mergeCell ref="B5:L5"/>
    <mergeCell ref="B9:J9"/>
    <mergeCell ref="B13:J13"/>
    <mergeCell ref="B3:L3"/>
    <mergeCell ref="B10:K10"/>
    <mergeCell ref="B11:K11"/>
    <mergeCell ref="B34:L34"/>
    <mergeCell ref="B12:J12"/>
    <mergeCell ref="B17:J17"/>
    <mergeCell ref="B26:L26"/>
    <mergeCell ref="B18:J18"/>
    <mergeCell ref="B23:L23"/>
    <mergeCell ref="B24:L24"/>
    <mergeCell ref="B25:L25"/>
    <mergeCell ref="B31:L31"/>
    <mergeCell ref="B15:J15"/>
    <mergeCell ref="B19:J19"/>
    <mergeCell ref="B14:J14"/>
    <mergeCell ref="B16:J16"/>
    <mergeCell ref="B20:J20"/>
    <mergeCell ref="B21:J21"/>
    <mergeCell ref="B32:L32"/>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N38"/>
  <sheetViews>
    <sheetView showGridLines="0" topLeftCell="B1"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1796875" style="27" bestFit="1" customWidth="1"/>
    <col min="5" max="5" width="15.81640625" style="27" customWidth="1"/>
    <col min="6" max="6" width="14.1796875" style="27" bestFit="1" customWidth="1"/>
    <col min="7" max="7" width="15.54296875" style="27" customWidth="1"/>
    <col min="8" max="8" width="12.1796875" style="27" customWidth="1"/>
    <col min="9" max="9" width="14" style="27" bestFit="1" customWidth="1"/>
    <col min="10" max="10" width="9.453125" style="27" bestFit="1" customWidth="1"/>
    <col min="11" max="11" width="9.1796875" style="27" customWidth="1"/>
    <col min="12" max="12" width="13.1796875" style="27" bestFit="1" customWidth="1"/>
    <col min="13" max="13" width="11.453125" style="27"/>
    <col min="14" max="14" width="17" style="27" customWidth="1"/>
    <col min="15" max="16384" width="11.453125" style="27"/>
  </cols>
  <sheetData>
    <row r="1" spans="2:14" ht="15" thickBot="1"/>
    <row r="2" spans="2:14" ht="18" customHeight="1" thickBot="1">
      <c r="B2" s="459" t="s">
        <v>199</v>
      </c>
      <c r="C2" s="459"/>
      <c r="D2" s="459"/>
      <c r="E2" s="459"/>
      <c r="F2" s="459"/>
      <c r="G2" s="459"/>
      <c r="H2" s="459"/>
      <c r="I2" s="459"/>
      <c r="J2" s="459"/>
      <c r="K2" s="459"/>
      <c r="L2" s="459"/>
    </row>
    <row r="3" spans="2:14" ht="18" customHeight="1" thickBot="1">
      <c r="B3" s="459" t="str">
        <f>'ANEXOS2G S. URABÁ'!B3:L3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143</v>
      </c>
      <c r="C5" s="459"/>
      <c r="D5" s="459"/>
      <c r="E5" s="459"/>
      <c r="F5" s="459"/>
      <c r="G5" s="459"/>
      <c r="H5" s="459"/>
      <c r="I5" s="459"/>
      <c r="J5" s="459"/>
      <c r="K5" s="459"/>
      <c r="L5" s="459"/>
    </row>
    <row r="6" spans="2:14" ht="74.2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3</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3</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1.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30.75" customHeight="1">
      <c r="B27" s="449" t="s">
        <v>69</v>
      </c>
      <c r="C27" s="449"/>
      <c r="D27" s="449"/>
      <c r="E27" s="449"/>
      <c r="F27" s="449"/>
      <c r="G27" s="449"/>
      <c r="H27" s="449"/>
      <c r="I27" s="449"/>
      <c r="J27" s="449"/>
      <c r="K27" s="449"/>
      <c r="L27" s="449"/>
    </row>
    <row r="28" spans="2:12" ht="51.7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3" style="27" bestFit="1" customWidth="1"/>
    <col min="5" max="6" width="14.1796875" style="27" bestFit="1" customWidth="1"/>
    <col min="7" max="7" width="15.81640625" style="27" bestFit="1" customWidth="1"/>
    <col min="8" max="8" width="12.1796875" style="27" customWidth="1"/>
    <col min="9" max="9" width="14" style="27" bestFit="1" customWidth="1"/>
    <col min="10" max="10" width="9.453125" style="27" bestFit="1" customWidth="1"/>
    <col min="11" max="11" width="9.54296875" style="27" customWidth="1"/>
    <col min="12" max="12" width="13.1796875" style="27" bestFit="1" customWidth="1"/>
    <col min="13" max="13" width="11.453125" style="27"/>
    <col min="14" max="14" width="16.54296875" style="27" customWidth="1"/>
    <col min="15" max="16384" width="11.453125" style="27"/>
  </cols>
  <sheetData>
    <row r="1" spans="2:14" ht="15" thickBot="1"/>
    <row r="2" spans="2:14" ht="18" customHeight="1" thickBot="1">
      <c r="B2" s="459" t="s">
        <v>200</v>
      </c>
      <c r="C2" s="459"/>
      <c r="D2" s="459"/>
      <c r="E2" s="459"/>
      <c r="F2" s="459"/>
      <c r="G2" s="459"/>
      <c r="H2" s="459"/>
      <c r="I2" s="459"/>
      <c r="J2" s="459"/>
      <c r="K2" s="459"/>
      <c r="L2" s="459"/>
    </row>
    <row r="3" spans="2:14" ht="18" customHeight="1" thickBot="1">
      <c r="B3" s="459" t="str">
        <f>'ANEXO2L  S. PTO B Y SJ NUS'!B3:L3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142</v>
      </c>
      <c r="C5" s="459"/>
      <c r="D5" s="459"/>
      <c r="E5" s="459"/>
      <c r="F5" s="459"/>
      <c r="G5" s="459"/>
      <c r="H5" s="459"/>
      <c r="I5" s="459"/>
      <c r="J5" s="459"/>
      <c r="K5" s="459"/>
      <c r="L5" s="459"/>
    </row>
    <row r="6" spans="2:14" ht="78.7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80">
        <f>'ANEXO2E AREA METROP'!$E$7</f>
        <v>5.8586105405899147</v>
      </c>
      <c r="F7" s="47">
        <f>D7*(E7/100+1)/30</f>
        <v>0</v>
      </c>
      <c r="G7" s="48">
        <f>'ANEXO2E AREA METROP'!$G$7</f>
        <v>0</v>
      </c>
      <c r="H7" s="48">
        <f>'ANEXO2E AREA METROP'!H7</f>
        <v>0</v>
      </c>
      <c r="I7" s="48">
        <f>'ANEXO2E AREA METROP'!I7</f>
        <v>0</v>
      </c>
      <c r="J7" s="48">
        <v>0</v>
      </c>
      <c r="K7" s="49">
        <v>2</v>
      </c>
      <c r="L7" s="50">
        <f>C7*(F7+G7+H7+I7+J7)*K7</f>
        <v>0</v>
      </c>
      <c r="N7" s="52">
        <f>F7*30</f>
        <v>0</v>
      </c>
    </row>
    <row r="8" spans="2:14" s="51" customFormat="1">
      <c r="B8" s="33" t="s">
        <v>164</v>
      </c>
      <c r="C8" s="53">
        <v>1</v>
      </c>
      <c r="D8" s="54">
        <f>'ANEXO2E AREA METROP'!D9</f>
        <v>0</v>
      </c>
      <c r="E8" s="281">
        <f>'ANEXO2E AREA METROP'!$E$9</f>
        <v>11.717221081179851</v>
      </c>
      <c r="F8" s="47">
        <f>D8*(E8/100+1)/30</f>
        <v>0</v>
      </c>
      <c r="G8" s="55">
        <v>0</v>
      </c>
      <c r="H8" s="56">
        <f>H7</f>
        <v>0</v>
      </c>
      <c r="I8" s="56">
        <f>I7</f>
        <v>0</v>
      </c>
      <c r="J8" s="56">
        <f>J7</f>
        <v>0</v>
      </c>
      <c r="K8" s="57">
        <v>2</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ht="19.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0.7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6.25" customHeight="1">
      <c r="B27" s="449" t="s">
        <v>69</v>
      </c>
      <c r="C27" s="449"/>
      <c r="D27" s="449"/>
      <c r="E27" s="449"/>
      <c r="F27" s="449"/>
      <c r="G27" s="449"/>
      <c r="H27" s="449"/>
      <c r="I27" s="449"/>
      <c r="J27" s="449"/>
      <c r="K27" s="449"/>
      <c r="L27" s="449"/>
    </row>
    <row r="28" spans="2:12" ht="39"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2:L32"/>
    <mergeCell ref="B16:J16"/>
    <mergeCell ref="B2:L2"/>
    <mergeCell ref="B3:L3"/>
    <mergeCell ref="B4:L4"/>
    <mergeCell ref="B5:L5"/>
    <mergeCell ref="B9:J9"/>
    <mergeCell ref="B10:K10"/>
    <mergeCell ref="B11:K11"/>
    <mergeCell ref="B12:J12"/>
    <mergeCell ref="B13:J13"/>
    <mergeCell ref="B14:J14"/>
    <mergeCell ref="B15:J15"/>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 ref="B31:L31"/>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1796875" style="27" bestFit="1" customWidth="1"/>
    <col min="5" max="6" width="14.1796875" style="27" bestFit="1" customWidth="1"/>
    <col min="7" max="7" width="15.81640625" style="27" bestFit="1" customWidth="1"/>
    <col min="8" max="8" width="12.1796875" style="27" customWidth="1"/>
    <col min="9" max="9" width="14" style="27" bestFit="1" customWidth="1"/>
    <col min="10" max="10" width="12.54296875" style="27" bestFit="1" customWidth="1"/>
    <col min="11" max="11" width="9.453125" style="27" customWidth="1"/>
    <col min="12" max="12" width="13.1796875" style="27" bestFit="1" customWidth="1"/>
    <col min="13" max="13" width="11.453125" style="27"/>
    <col min="14" max="14" width="17.54296875" style="27" customWidth="1"/>
    <col min="15" max="16384" width="11.453125" style="27"/>
  </cols>
  <sheetData>
    <row r="1" spans="2:14" ht="15" thickBot="1"/>
    <row r="2" spans="2:14" ht="18" customHeight="1" thickBot="1">
      <c r="B2" s="459" t="s">
        <v>201</v>
      </c>
      <c r="C2" s="459"/>
      <c r="D2" s="459"/>
      <c r="E2" s="459"/>
      <c r="F2" s="459"/>
      <c r="G2" s="459"/>
      <c r="H2" s="459"/>
      <c r="I2" s="459"/>
      <c r="J2" s="459"/>
      <c r="K2" s="459"/>
      <c r="L2" s="459"/>
    </row>
    <row r="3" spans="2:14" ht="18" customHeight="1" thickBot="1">
      <c r="B3" s="459" t="str">
        <f>'ANEXO2M  S. SONSÓN'!B3:L3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144</v>
      </c>
      <c r="C5" s="459"/>
      <c r="D5" s="459"/>
      <c r="E5" s="459"/>
      <c r="F5" s="459"/>
      <c r="G5" s="459"/>
      <c r="H5" s="459"/>
      <c r="I5" s="459"/>
      <c r="J5" s="459"/>
      <c r="K5" s="459"/>
      <c r="L5" s="459"/>
    </row>
    <row r="6" spans="2:14" ht="81"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1</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1</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1.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30.75" customHeight="1">
      <c r="B27" s="449" t="s">
        <v>69</v>
      </c>
      <c r="C27" s="449"/>
      <c r="D27" s="449"/>
      <c r="E27" s="449"/>
      <c r="F27" s="449"/>
      <c r="G27" s="449"/>
      <c r="H27" s="449"/>
      <c r="I27" s="449"/>
      <c r="J27" s="449"/>
      <c r="K27" s="449"/>
      <c r="L27" s="449"/>
    </row>
    <row r="28" spans="2:12" ht="40.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1796875" style="27" bestFit="1" customWidth="1"/>
    <col min="5" max="6" width="14.1796875" style="27" bestFit="1" customWidth="1"/>
    <col min="7" max="7" width="15.81640625" style="27" bestFit="1" customWidth="1"/>
    <col min="8" max="8" width="11.54296875" style="27" bestFit="1" customWidth="1"/>
    <col min="9" max="9" width="14" style="27" bestFit="1" customWidth="1"/>
    <col min="10" max="10" width="9.453125" style="27" customWidth="1"/>
    <col min="11" max="11" width="10.54296875" style="27" customWidth="1"/>
    <col min="12" max="12" width="13.1796875" style="27" bestFit="1" customWidth="1"/>
    <col min="13" max="13" width="11.453125" style="27"/>
    <col min="14" max="14" width="12.453125" style="27" bestFit="1" customWidth="1"/>
    <col min="15" max="16384" width="11.453125" style="27"/>
  </cols>
  <sheetData>
    <row r="1" spans="2:14" ht="15" thickBot="1"/>
    <row r="2" spans="2:14" ht="18" customHeight="1" thickBot="1">
      <c r="B2" s="459" t="s">
        <v>203</v>
      </c>
      <c r="C2" s="459"/>
      <c r="D2" s="459"/>
      <c r="E2" s="459"/>
      <c r="F2" s="459"/>
      <c r="G2" s="459"/>
      <c r="H2" s="459"/>
      <c r="I2" s="459"/>
      <c r="J2" s="459"/>
      <c r="K2" s="459"/>
      <c r="L2" s="459"/>
    </row>
    <row r="3" spans="2:14" ht="18" customHeight="1" thickBot="1">
      <c r="B3" s="459" t="str">
        <f>'ANEXO2M  S. SONSÓN'!B3:L3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145</v>
      </c>
      <c r="C5" s="459"/>
      <c r="D5" s="459"/>
      <c r="E5" s="459"/>
      <c r="F5" s="459"/>
      <c r="G5" s="459"/>
      <c r="H5" s="459"/>
      <c r="I5" s="459"/>
      <c r="J5" s="459"/>
      <c r="K5" s="459"/>
      <c r="L5" s="459"/>
    </row>
    <row r="6" spans="2:14" ht="75.7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1</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1</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ht="19.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4.5"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8.5" customHeight="1">
      <c r="B27" s="449" t="s">
        <v>69</v>
      </c>
      <c r="C27" s="449"/>
      <c r="D27" s="449"/>
      <c r="E27" s="449"/>
      <c r="F27" s="449"/>
      <c r="G27" s="449"/>
      <c r="H27" s="449"/>
      <c r="I27" s="449"/>
      <c r="J27" s="449"/>
      <c r="K27" s="449"/>
      <c r="L27" s="449"/>
    </row>
    <row r="28" spans="2:12" ht="39.7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34.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54296875" style="27" bestFit="1" customWidth="1"/>
    <col min="5" max="6" width="14.1796875" style="27" bestFit="1" customWidth="1"/>
    <col min="7" max="7" width="15.81640625" style="27" bestFit="1" customWidth="1"/>
    <col min="8" max="8" width="11.54296875" style="27" bestFit="1" customWidth="1"/>
    <col min="9" max="9" width="14" style="27" bestFit="1" customWidth="1"/>
    <col min="10" max="10" width="9.81640625" style="27" bestFit="1" customWidth="1"/>
    <col min="11" max="11" width="10.1796875" style="27" customWidth="1"/>
    <col min="12" max="12" width="15" style="27" bestFit="1" customWidth="1"/>
    <col min="13" max="16384" width="11.453125" style="27"/>
  </cols>
  <sheetData>
    <row r="1" spans="2:14" ht="15" thickBot="1"/>
    <row r="2" spans="2:14" ht="18" customHeight="1" thickBot="1">
      <c r="B2" s="459" t="s">
        <v>202</v>
      </c>
      <c r="C2" s="459"/>
      <c r="D2" s="459"/>
      <c r="E2" s="459"/>
      <c r="F2" s="459"/>
      <c r="G2" s="459"/>
      <c r="H2" s="459"/>
      <c r="I2" s="459"/>
      <c r="J2" s="459"/>
      <c r="K2" s="459"/>
      <c r="L2" s="459"/>
    </row>
    <row r="3" spans="2:14" ht="18" customHeight="1" thickBot="1">
      <c r="B3" s="459" t="str">
        <f>'ANEXO2O H. LA MONTAÑA'!B3:L3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146</v>
      </c>
      <c r="C5" s="459"/>
      <c r="D5" s="459"/>
      <c r="E5" s="459"/>
      <c r="F5" s="459"/>
      <c r="G5" s="459"/>
      <c r="H5" s="459"/>
      <c r="I5" s="459"/>
      <c r="J5" s="459"/>
      <c r="K5" s="459"/>
      <c r="L5" s="459"/>
    </row>
    <row r="6" spans="2:14" ht="79.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4</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4</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ht="19.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0"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9.25" customHeight="1">
      <c r="B27" s="449" t="s">
        <v>69</v>
      </c>
      <c r="C27" s="449"/>
      <c r="D27" s="449"/>
      <c r="E27" s="449"/>
      <c r="F27" s="449"/>
      <c r="G27" s="449"/>
      <c r="H27" s="449"/>
      <c r="I27" s="449"/>
      <c r="J27" s="449"/>
      <c r="K27" s="449"/>
      <c r="L27" s="449"/>
    </row>
    <row r="28" spans="2:12" ht="44.2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B1:N40"/>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54296875" style="27" bestFit="1" customWidth="1"/>
    <col min="5" max="6" width="14.1796875" style="27" bestFit="1" customWidth="1"/>
    <col min="7" max="7" width="15.81640625" style="27" bestFit="1" customWidth="1"/>
    <col min="8" max="8" width="11.54296875" style="27" bestFit="1" customWidth="1"/>
    <col min="9" max="9" width="14" style="27" bestFit="1" customWidth="1"/>
    <col min="10" max="10" width="9.81640625" style="27" bestFit="1" customWidth="1"/>
    <col min="11" max="11" width="11.54296875" style="27" customWidth="1"/>
    <col min="12" max="12" width="14" style="27" bestFit="1" customWidth="1"/>
    <col min="13" max="13" width="11.453125" style="27"/>
    <col min="14" max="14" width="12.453125" style="27" bestFit="1" customWidth="1"/>
    <col min="15" max="16384" width="11.453125" style="27"/>
  </cols>
  <sheetData>
    <row r="1" spans="2:14" ht="15" thickBot="1"/>
    <row r="2" spans="2:14" ht="18" customHeight="1" thickBot="1">
      <c r="B2" s="459" t="s">
        <v>204</v>
      </c>
      <c r="C2" s="459"/>
      <c r="D2" s="459"/>
      <c r="E2" s="459"/>
      <c r="F2" s="459"/>
      <c r="G2" s="459"/>
      <c r="H2" s="459"/>
      <c r="I2" s="459"/>
      <c r="J2" s="459"/>
      <c r="K2" s="459"/>
      <c r="L2" s="459"/>
    </row>
    <row r="3" spans="2:14" ht="18" customHeight="1" thickBot="1">
      <c r="B3" s="459" t="str">
        <f>'[23]ANEXO 2-P CAUCASIA'!B3:L3</f>
        <v>LICITACIÓN PÚBLICA VA-xxx-20xx</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147</v>
      </c>
      <c r="C5" s="459"/>
      <c r="D5" s="459"/>
      <c r="E5" s="459"/>
      <c r="F5" s="459"/>
      <c r="G5" s="459"/>
      <c r="H5" s="459"/>
      <c r="I5" s="459"/>
      <c r="J5" s="459"/>
      <c r="K5" s="459"/>
      <c r="L5" s="459"/>
    </row>
    <row r="6" spans="2:14" ht="74.2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5"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1</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1</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c r="B15" s="463" t="str">
        <f>'ANEXO2E AREA METROP'!B15:I15</f>
        <v>SUBTOTAL MES 2021</v>
      </c>
      <c r="C15" s="464"/>
      <c r="D15" s="464"/>
      <c r="E15" s="464"/>
      <c r="F15" s="464"/>
      <c r="G15" s="464"/>
      <c r="H15" s="464"/>
      <c r="I15" s="464"/>
      <c r="J15" s="465"/>
      <c r="K15" s="64"/>
      <c r="L15" s="60">
        <f>SUM(L11:L14)</f>
        <v>0</v>
      </c>
    </row>
    <row r="16" spans="2:14" s="51" customFormat="1" ht="15" customHeight="1">
      <c r="B16" s="463" t="str">
        <f>'ANEXO2E AREA METROP'!B16:I16</f>
        <v>SUBTOTAL MES 2022, PROYECCIÓN CON CORRECCIÓN CON EL IPC DE 2021 (3,50%) + TRES PUNTOS (PARA EFECTOS DE CÁLCULO)</v>
      </c>
      <c r="C16" s="464"/>
      <c r="D16" s="464"/>
      <c r="E16" s="464"/>
      <c r="F16" s="464"/>
      <c r="G16" s="464"/>
      <c r="H16" s="464"/>
      <c r="I16" s="464"/>
      <c r="J16" s="465"/>
      <c r="K16" s="65">
        <f>'ANEXO2E AREA METROP'!J16</f>
        <v>6.5000000000000002E-2</v>
      </c>
      <c r="L16" s="60">
        <f>L15*(K16+1)</f>
        <v>0</v>
      </c>
    </row>
    <row r="17" spans="2:12" s="51" customFormat="1"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ht="15" customHeight="1">
      <c r="B20" s="463" t="s">
        <v>19</v>
      </c>
      <c r="C20" s="464"/>
      <c r="D20" s="464"/>
      <c r="E20" s="464"/>
      <c r="F20" s="464"/>
      <c r="G20" s="464"/>
      <c r="H20" s="464"/>
      <c r="I20" s="464"/>
      <c r="J20" s="465"/>
      <c r="K20" s="313">
        <v>0.19</v>
      </c>
      <c r="L20" s="68">
        <f>L19*K20</f>
        <v>0</v>
      </c>
    </row>
    <row r="21" spans="2:12" ht="15" customHeight="1" thickBot="1">
      <c r="B21" s="466" t="s">
        <v>60</v>
      </c>
      <c r="C21" s="467"/>
      <c r="D21" s="467"/>
      <c r="E21" s="467"/>
      <c r="F21" s="467"/>
      <c r="G21" s="467"/>
      <c r="H21" s="467"/>
      <c r="I21" s="467"/>
      <c r="J21" s="468"/>
      <c r="K21" s="69"/>
      <c r="L21" s="70">
        <f>L19+L20</f>
        <v>0</v>
      </c>
    </row>
    <row r="22" spans="2:12" ht="15" customHeight="1">
      <c r="B22" s="71"/>
      <c r="C22" s="71"/>
      <c r="D22" s="71"/>
      <c r="E22" s="71"/>
      <c r="F22" s="72"/>
      <c r="G22" s="73"/>
      <c r="H22" s="73"/>
      <c r="I22" s="51"/>
      <c r="J22" s="51"/>
      <c r="K22" s="51"/>
      <c r="L22" s="51"/>
    </row>
    <row r="23" spans="2:12" ht="15" customHeight="1">
      <c r="B23" s="71"/>
      <c r="C23" s="71"/>
      <c r="D23" s="71"/>
      <c r="E23" s="71"/>
      <c r="F23" s="72"/>
      <c r="G23" s="73"/>
      <c r="H23" s="73"/>
      <c r="I23" s="51"/>
      <c r="J23" s="51"/>
      <c r="K23" s="51"/>
      <c r="L23" s="51"/>
    </row>
    <row r="24" spans="2:12" ht="15" customHeight="1">
      <c r="B24" s="71"/>
      <c r="C24" s="71"/>
      <c r="D24" s="71"/>
      <c r="E24" s="71"/>
      <c r="F24" s="72"/>
      <c r="G24" s="73"/>
      <c r="H24" s="73"/>
      <c r="I24" s="51"/>
      <c r="J24" s="51"/>
      <c r="K24" s="51"/>
      <c r="L24" s="51"/>
    </row>
    <row r="25" spans="2:12" ht="15" customHeight="1">
      <c r="B25" s="450" t="s">
        <v>41</v>
      </c>
      <c r="C25" s="450"/>
      <c r="D25" s="450"/>
      <c r="E25" s="450"/>
      <c r="F25" s="450"/>
      <c r="G25" s="450"/>
      <c r="H25" s="450"/>
      <c r="I25" s="450"/>
      <c r="J25" s="450"/>
      <c r="K25" s="450"/>
      <c r="L25" s="450"/>
    </row>
    <row r="26" spans="2:12" ht="15" customHeight="1">
      <c r="B26" s="449" t="s">
        <v>68</v>
      </c>
      <c r="C26" s="449"/>
      <c r="D26" s="449"/>
      <c r="E26" s="449"/>
      <c r="F26" s="449"/>
      <c r="G26" s="449"/>
      <c r="H26" s="449"/>
      <c r="I26" s="449"/>
      <c r="J26" s="449"/>
      <c r="K26" s="449"/>
      <c r="L26" s="449"/>
    </row>
    <row r="27" spans="2:12" ht="32.25" customHeight="1">
      <c r="B27" s="448" t="s">
        <v>159</v>
      </c>
      <c r="C27" s="448"/>
      <c r="D27" s="448"/>
      <c r="E27" s="448"/>
      <c r="F27" s="448"/>
      <c r="G27" s="448"/>
      <c r="H27" s="448"/>
      <c r="I27" s="448"/>
      <c r="J27" s="448"/>
      <c r="K27" s="448"/>
      <c r="L27" s="448"/>
    </row>
    <row r="28" spans="2:12" ht="15" customHeight="1">
      <c r="B28" s="448" t="s">
        <v>131</v>
      </c>
      <c r="C28" s="448"/>
      <c r="D28" s="448"/>
      <c r="E28" s="448"/>
      <c r="F28" s="448"/>
      <c r="G28" s="448"/>
      <c r="H28" s="448"/>
      <c r="I28" s="448"/>
      <c r="J28" s="448"/>
      <c r="K28" s="448"/>
      <c r="L28" s="448"/>
    </row>
    <row r="29" spans="2:12" ht="33" customHeight="1">
      <c r="B29" s="449" t="s">
        <v>69</v>
      </c>
      <c r="C29" s="449"/>
      <c r="D29" s="449"/>
      <c r="E29" s="449"/>
      <c r="F29" s="449"/>
      <c r="G29" s="449"/>
      <c r="H29" s="449"/>
      <c r="I29" s="449"/>
      <c r="J29" s="449"/>
      <c r="K29" s="449"/>
      <c r="L29" s="449"/>
    </row>
    <row r="30" spans="2:12" ht="51" customHeight="1">
      <c r="B30" s="449" t="s">
        <v>161</v>
      </c>
      <c r="C30" s="449"/>
      <c r="D30" s="449"/>
      <c r="E30" s="449"/>
      <c r="F30" s="449"/>
      <c r="G30" s="449"/>
      <c r="H30" s="449"/>
      <c r="I30" s="449"/>
      <c r="J30" s="449"/>
      <c r="K30" s="449"/>
      <c r="L30" s="449"/>
    </row>
    <row r="31" spans="2:12" ht="15" customHeight="1">
      <c r="B31" s="449" t="s">
        <v>70</v>
      </c>
      <c r="C31" s="449"/>
      <c r="D31" s="449"/>
      <c r="E31" s="449"/>
      <c r="F31" s="449"/>
      <c r="G31" s="449"/>
      <c r="H31" s="449"/>
      <c r="I31" s="449"/>
      <c r="J31" s="449"/>
      <c r="K31" s="449"/>
      <c r="L31" s="449"/>
    </row>
    <row r="32" spans="2:12" ht="15" customHeight="1">
      <c r="B32" s="449" t="s">
        <v>71</v>
      </c>
      <c r="C32" s="449"/>
      <c r="D32" s="449"/>
      <c r="E32" s="449"/>
      <c r="F32" s="449"/>
      <c r="G32" s="449"/>
      <c r="H32" s="449"/>
      <c r="I32" s="449"/>
      <c r="J32" s="449"/>
      <c r="K32" s="449"/>
      <c r="L32" s="449"/>
    </row>
    <row r="33" spans="2:12" ht="15" customHeight="1">
      <c r="B33" s="449" t="s">
        <v>72</v>
      </c>
      <c r="C33" s="449"/>
      <c r="D33" s="449"/>
      <c r="E33" s="449"/>
      <c r="F33" s="449"/>
      <c r="G33" s="449"/>
      <c r="H33" s="449"/>
      <c r="I33" s="449"/>
      <c r="J33" s="449"/>
      <c r="K33" s="449"/>
      <c r="L33" s="449"/>
    </row>
    <row r="34" spans="2:12" ht="15" customHeight="1">
      <c r="B34" s="449" t="s">
        <v>162</v>
      </c>
      <c r="C34" s="449"/>
      <c r="D34" s="449"/>
      <c r="E34" s="449"/>
      <c r="F34" s="449"/>
      <c r="G34" s="449"/>
      <c r="H34" s="449"/>
      <c r="I34" s="449"/>
      <c r="J34" s="449"/>
      <c r="K34" s="449"/>
      <c r="L34" s="449"/>
    </row>
    <row r="35" spans="2:12" ht="15" customHeight="1">
      <c r="B35" s="449" t="s">
        <v>73</v>
      </c>
      <c r="C35" s="449"/>
      <c r="D35" s="449"/>
      <c r="E35" s="449"/>
      <c r="F35" s="449"/>
      <c r="G35" s="449"/>
      <c r="H35" s="449"/>
      <c r="I35" s="449"/>
      <c r="J35" s="449"/>
      <c r="K35" s="449"/>
      <c r="L35" s="449"/>
    </row>
    <row r="36" spans="2:12" ht="15" customHeight="1">
      <c r="B36" s="449" t="s">
        <v>134</v>
      </c>
      <c r="C36" s="449"/>
      <c r="D36" s="449"/>
      <c r="E36" s="449"/>
      <c r="F36" s="449"/>
      <c r="G36" s="449"/>
      <c r="H36" s="449"/>
      <c r="I36" s="449"/>
      <c r="J36" s="449"/>
      <c r="K36" s="449"/>
      <c r="L36" s="449"/>
    </row>
    <row r="37" spans="2:12">
      <c r="B37" s="230"/>
      <c r="C37" s="230"/>
      <c r="D37" s="230"/>
      <c r="E37" s="230"/>
      <c r="F37" s="230"/>
      <c r="G37" s="230"/>
      <c r="H37" s="230"/>
      <c r="I37" s="230"/>
      <c r="J37" s="230"/>
      <c r="K37" s="230"/>
      <c r="L37" s="230"/>
    </row>
    <row r="38" spans="2:12">
      <c r="B38" s="75"/>
      <c r="C38" s="51"/>
      <c r="D38" s="51"/>
      <c r="E38" s="51"/>
      <c r="F38" s="51"/>
      <c r="G38" s="51"/>
      <c r="H38" s="51"/>
      <c r="I38" s="51"/>
      <c r="J38" s="51"/>
      <c r="K38" s="51"/>
      <c r="L38" s="51"/>
    </row>
    <row r="39" spans="2:12">
      <c r="B39" s="51" t="s">
        <v>42</v>
      </c>
      <c r="C39" s="51"/>
      <c r="D39" s="51"/>
      <c r="E39" s="51"/>
      <c r="F39" s="51"/>
      <c r="G39" s="51"/>
      <c r="H39" s="51"/>
      <c r="I39" s="51"/>
      <c r="J39" s="51"/>
      <c r="K39" s="51"/>
      <c r="L39" s="51"/>
    </row>
    <row r="40" spans="2:12">
      <c r="B40" s="51" t="s">
        <v>43</v>
      </c>
      <c r="C40" s="51"/>
      <c r="D40" s="51"/>
      <c r="E40" s="51"/>
      <c r="F40" s="51"/>
      <c r="G40" s="51"/>
      <c r="H40" s="51"/>
      <c r="I40" s="51"/>
      <c r="J40" s="51"/>
      <c r="K40" s="51"/>
      <c r="L40" s="51"/>
    </row>
  </sheetData>
  <mergeCells count="29">
    <mergeCell ref="B2:L2"/>
    <mergeCell ref="B4:L4"/>
    <mergeCell ref="B5:L5"/>
    <mergeCell ref="B9:J9"/>
    <mergeCell ref="B29:L29"/>
    <mergeCell ref="B3:L3"/>
    <mergeCell ref="B25:L25"/>
    <mergeCell ref="B10:K10"/>
    <mergeCell ref="B11:K11"/>
    <mergeCell ref="B21:J21"/>
    <mergeCell ref="B19:J19"/>
    <mergeCell ref="B18:J18"/>
    <mergeCell ref="B26:L26"/>
    <mergeCell ref="B27:L27"/>
    <mergeCell ref="B28:L28"/>
    <mergeCell ref="B36:L36"/>
    <mergeCell ref="B12:J12"/>
    <mergeCell ref="B15:J15"/>
    <mergeCell ref="B16:J16"/>
    <mergeCell ref="B17:J17"/>
    <mergeCell ref="B13:J13"/>
    <mergeCell ref="B14:J14"/>
    <mergeCell ref="B35:L35"/>
    <mergeCell ref="B31:L31"/>
    <mergeCell ref="B34:L34"/>
    <mergeCell ref="B30:L30"/>
    <mergeCell ref="B32:L32"/>
    <mergeCell ref="B33:L33"/>
    <mergeCell ref="B20:J2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K30"/>
  <sheetViews>
    <sheetView zoomScale="70" zoomScaleNormal="70" zoomScaleSheetLayoutView="70" workbookViewId="0">
      <selection activeCell="E5" sqref="E5:I9"/>
    </sheetView>
  </sheetViews>
  <sheetFormatPr baseColWidth="10" defaultColWidth="11.453125" defaultRowHeight="15.5"/>
  <cols>
    <col min="1" max="1" width="4.54296875" style="1" customWidth="1"/>
    <col min="2" max="2" width="35.54296875" style="1" customWidth="1"/>
    <col min="3" max="3" width="22.54296875" style="1" bestFit="1" customWidth="1"/>
    <col min="4" max="4" width="20.54296875" style="1" bestFit="1" customWidth="1"/>
    <col min="5" max="5" width="11.453125" style="1" bestFit="1" customWidth="1"/>
    <col min="6" max="6" width="12.81640625" style="1" bestFit="1" customWidth="1"/>
    <col min="7" max="7" width="17.453125" style="1" customWidth="1"/>
    <col min="8" max="8" width="8.54296875" style="1" customWidth="1"/>
    <col min="9" max="9" width="19.1796875" style="1" customWidth="1"/>
    <col min="10" max="10" width="11.453125" style="1"/>
    <col min="11" max="11" width="25.81640625" style="1" customWidth="1"/>
    <col min="12" max="16384" width="11.453125" style="1"/>
  </cols>
  <sheetData>
    <row r="2" spans="2:11" ht="15" customHeight="1">
      <c r="B2" s="323" t="s">
        <v>0</v>
      </c>
      <c r="C2" s="324"/>
      <c r="D2" s="324"/>
      <c r="E2" s="324"/>
      <c r="F2" s="324"/>
      <c r="G2" s="324"/>
      <c r="H2" s="324"/>
      <c r="I2" s="325"/>
    </row>
    <row r="3" spans="2:11" ht="15" customHeight="1">
      <c r="B3" s="326"/>
      <c r="C3" s="327"/>
      <c r="D3" s="327"/>
      <c r="E3" s="327"/>
      <c r="F3" s="327"/>
      <c r="G3" s="327"/>
      <c r="H3" s="327"/>
      <c r="I3" s="328"/>
    </row>
    <row r="4" spans="2:11" ht="15" customHeight="1">
      <c r="B4" s="329"/>
      <c r="C4" s="330"/>
      <c r="D4" s="330"/>
      <c r="E4" s="330"/>
      <c r="F4" s="330"/>
      <c r="G4" s="330"/>
      <c r="H4" s="330"/>
      <c r="I4" s="331"/>
    </row>
    <row r="5" spans="2:11" ht="51" customHeight="1">
      <c r="B5" s="2" t="s">
        <v>1</v>
      </c>
      <c r="C5" s="332"/>
      <c r="D5" s="332"/>
      <c r="E5" s="333" t="s">
        <v>206</v>
      </c>
      <c r="F5" s="334"/>
      <c r="G5" s="334"/>
      <c r="H5" s="334"/>
      <c r="I5" s="335"/>
    </row>
    <row r="6" spans="2:11" ht="51" customHeight="1">
      <c r="B6" s="2" t="s">
        <v>2</v>
      </c>
      <c r="C6" s="342" t="s">
        <v>3</v>
      </c>
      <c r="D6" s="342"/>
      <c r="E6" s="336"/>
      <c r="F6" s="337"/>
      <c r="G6" s="337"/>
      <c r="H6" s="337"/>
      <c r="I6" s="338"/>
    </row>
    <row r="7" spans="2:11" ht="51" customHeight="1">
      <c r="B7" s="2" t="s">
        <v>4</v>
      </c>
      <c r="C7" s="231">
        <v>0</v>
      </c>
      <c r="D7" s="4"/>
      <c r="E7" s="336"/>
      <c r="F7" s="337"/>
      <c r="G7" s="337"/>
      <c r="H7" s="337"/>
      <c r="I7" s="338"/>
    </row>
    <row r="8" spans="2:11" ht="51" customHeight="1">
      <c r="B8" s="2" t="s">
        <v>87</v>
      </c>
      <c r="C8" s="232">
        <v>365</v>
      </c>
      <c r="D8" s="5">
        <v>1</v>
      </c>
      <c r="E8" s="336"/>
      <c r="F8" s="337"/>
      <c r="G8" s="337"/>
      <c r="H8" s="337"/>
      <c r="I8" s="338"/>
    </row>
    <row r="9" spans="2:11" ht="51" customHeight="1">
      <c r="B9" s="2" t="s">
        <v>5</v>
      </c>
      <c r="C9" s="6">
        <v>44440</v>
      </c>
      <c r="D9" s="6">
        <v>44804</v>
      </c>
      <c r="E9" s="339"/>
      <c r="F9" s="340"/>
      <c r="G9" s="340"/>
      <c r="H9" s="340"/>
      <c r="I9" s="341"/>
    </row>
    <row r="10" spans="2:11" ht="31">
      <c r="B10" s="7" t="s">
        <v>6</v>
      </c>
      <c r="C10" s="7" t="s">
        <v>7</v>
      </c>
      <c r="D10" s="7" t="s">
        <v>8</v>
      </c>
      <c r="E10" s="7" t="s">
        <v>9</v>
      </c>
      <c r="F10" s="7" t="s">
        <v>10</v>
      </c>
      <c r="G10" s="7" t="s">
        <v>11</v>
      </c>
      <c r="H10" s="7" t="s">
        <v>12</v>
      </c>
      <c r="I10" s="7" t="s">
        <v>13</v>
      </c>
    </row>
    <row r="11" spans="2:11" ht="77.5">
      <c r="B11" s="4" t="s">
        <v>14</v>
      </c>
      <c r="C11" s="8">
        <v>0.15</v>
      </c>
      <c r="D11" s="3">
        <f>C7*C11</f>
        <v>0</v>
      </c>
      <c r="E11" s="9">
        <f>C9</f>
        <v>44440</v>
      </c>
      <c r="F11" s="9">
        <v>44926</v>
      </c>
      <c r="G11" s="10">
        <f>F11-E11</f>
        <v>486</v>
      </c>
      <c r="H11" s="11">
        <v>1E-3</v>
      </c>
      <c r="I11" s="12">
        <f>((D11*H11)/365)*G11</f>
        <v>0</v>
      </c>
      <c r="K11" s="1" t="s">
        <v>170</v>
      </c>
    </row>
    <row r="12" spans="2:11" ht="93">
      <c r="B12" s="4" t="s">
        <v>15</v>
      </c>
      <c r="C12" s="8">
        <v>0.1</v>
      </c>
      <c r="D12" s="3">
        <f>C7*C12</f>
        <v>0</v>
      </c>
      <c r="E12" s="9">
        <f>C9</f>
        <v>44440</v>
      </c>
      <c r="F12" s="9">
        <v>45900</v>
      </c>
      <c r="G12" s="10">
        <f>F12-E12</f>
        <v>1460</v>
      </c>
      <c r="H12" s="11">
        <v>1E-3</v>
      </c>
      <c r="I12" s="12">
        <f>((D12*H12)/365)*G12</f>
        <v>0</v>
      </c>
      <c r="K12" s="1" t="s">
        <v>171</v>
      </c>
    </row>
    <row r="13" spans="2:11" ht="93">
      <c r="B13" s="4" t="s">
        <v>16</v>
      </c>
      <c r="C13" s="8">
        <v>0.15</v>
      </c>
      <c r="D13" s="3">
        <f>C7*C13</f>
        <v>0</v>
      </c>
      <c r="E13" s="9">
        <f>C9</f>
        <v>44440</v>
      </c>
      <c r="F13" s="9">
        <v>44926</v>
      </c>
      <c r="G13" s="10">
        <f>F13-E13</f>
        <v>486</v>
      </c>
      <c r="H13" s="11">
        <v>1E-3</v>
      </c>
      <c r="I13" s="12">
        <f>((D13*H13)/365)*G13</f>
        <v>0</v>
      </c>
      <c r="K13" s="1" t="s">
        <v>170</v>
      </c>
    </row>
    <row r="14" spans="2:11" ht="124">
      <c r="B14" s="4" t="s">
        <v>17</v>
      </c>
      <c r="C14" s="8">
        <v>0.2</v>
      </c>
      <c r="D14" s="3">
        <f>C7*C14</f>
        <v>0</v>
      </c>
      <c r="E14" s="9">
        <f>C9</f>
        <v>44440</v>
      </c>
      <c r="F14" s="9">
        <v>45900</v>
      </c>
      <c r="G14" s="10">
        <f>F14-E14</f>
        <v>1460</v>
      </c>
      <c r="H14" s="11">
        <v>1E-3</v>
      </c>
      <c r="I14" s="12">
        <f>((D14*H14)/365)*G14</f>
        <v>0</v>
      </c>
      <c r="K14" s="1" t="s">
        <v>171</v>
      </c>
    </row>
    <row r="15" spans="2:11">
      <c r="G15" s="13" t="s">
        <v>18</v>
      </c>
      <c r="H15" s="14"/>
      <c r="I15" s="15">
        <f>SUM(I11:I14)</f>
        <v>0</v>
      </c>
    </row>
    <row r="16" spans="2:11">
      <c r="G16" s="2" t="s">
        <v>19</v>
      </c>
      <c r="H16" s="4"/>
      <c r="I16" s="16">
        <f>I15*19%</f>
        <v>0</v>
      </c>
    </row>
    <row r="17" spans="2:11">
      <c r="G17" s="2" t="s">
        <v>20</v>
      </c>
      <c r="H17" s="4"/>
      <c r="I17" s="17">
        <f>SUM(I15:I16)</f>
        <v>0</v>
      </c>
    </row>
    <row r="18" spans="2:11">
      <c r="G18" s="18"/>
      <c r="H18" s="19"/>
      <c r="I18" s="20"/>
    </row>
    <row r="19" spans="2:11">
      <c r="G19" s="18"/>
      <c r="H19" s="19"/>
      <c r="I19" s="20"/>
    </row>
    <row r="21" spans="2:11" ht="15.75" customHeight="1">
      <c r="B21" s="343" t="s">
        <v>21</v>
      </c>
      <c r="C21" s="343"/>
      <c r="D21" s="343"/>
      <c r="E21" s="343"/>
      <c r="F21" s="343"/>
      <c r="G21" s="343"/>
      <c r="H21" s="343"/>
      <c r="I21" s="343"/>
    </row>
    <row r="22" spans="2:11" ht="93">
      <c r="B22" s="4" t="s">
        <v>22</v>
      </c>
      <c r="C22" s="21">
        <v>0.2</v>
      </c>
      <c r="D22" s="3">
        <f>C7*C22</f>
        <v>0</v>
      </c>
      <c r="E22" s="22">
        <f>C9</f>
        <v>44440</v>
      </c>
      <c r="F22" s="22">
        <f>D9</f>
        <v>44804</v>
      </c>
      <c r="G22" s="10">
        <f>F22-E22+1</f>
        <v>365</v>
      </c>
      <c r="H22" s="23">
        <v>4.0000000000000001E-3</v>
      </c>
      <c r="I22" s="3">
        <f>(D22*H22)/365*G22</f>
        <v>0</v>
      </c>
      <c r="K22" s="1" t="s">
        <v>172</v>
      </c>
    </row>
    <row r="23" spans="2:11">
      <c r="D23" s="24"/>
      <c r="G23" s="13" t="s">
        <v>18</v>
      </c>
      <c r="H23" s="14"/>
      <c r="I23" s="15">
        <f>I22</f>
        <v>0</v>
      </c>
    </row>
    <row r="24" spans="2:11">
      <c r="G24" s="2" t="s">
        <v>19</v>
      </c>
      <c r="H24" s="4"/>
      <c r="I24" s="16">
        <f>I23*19%</f>
        <v>0</v>
      </c>
    </row>
    <row r="25" spans="2:11">
      <c r="G25" s="2" t="s">
        <v>20</v>
      </c>
      <c r="H25" s="4"/>
      <c r="I25" s="17">
        <f>SUM(I23:I24)</f>
        <v>0</v>
      </c>
    </row>
    <row r="27" spans="2:11" ht="16" thickBot="1"/>
    <row r="28" spans="2:11" ht="16.5" customHeight="1" thickBot="1">
      <c r="F28" s="320" t="s">
        <v>23</v>
      </c>
      <c r="G28" s="321"/>
      <c r="H28" s="322"/>
      <c r="I28" s="25">
        <f>I17+I25</f>
        <v>0</v>
      </c>
      <c r="K28" s="228"/>
    </row>
    <row r="29" spans="2:11">
      <c r="K29" s="161"/>
    </row>
    <row r="30" spans="2:11">
      <c r="I30" s="26" t="e">
        <f>(I28)/(C7/1.19)</f>
        <v>#DIV/0!</v>
      </c>
    </row>
  </sheetData>
  <mergeCells count="6">
    <mergeCell ref="F28:H28"/>
    <mergeCell ref="B2:I4"/>
    <mergeCell ref="C5:D5"/>
    <mergeCell ref="E5:I9"/>
    <mergeCell ref="C6:D6"/>
    <mergeCell ref="B21:I21"/>
  </mergeCells>
  <printOptions horizontalCentered="1" verticalCentered="1"/>
  <pageMargins left="0.70866141732283472" right="0.70866141732283472" top="0.74803149606299213" bottom="0.74803149606299213" header="0.31496062992125984" footer="0.31496062992125984"/>
  <pageSetup scale="60"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B1:N38"/>
  <sheetViews>
    <sheetView showGridLines="0" topLeftCell="A7" zoomScale="85" zoomScaleNormal="85" workbookViewId="0">
      <selection activeCell="E7" sqref="E7"/>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81640625" style="27" bestFit="1" customWidth="1"/>
    <col min="5" max="6" width="14.1796875" style="27" bestFit="1" customWidth="1"/>
    <col min="7" max="7" width="16" style="27" customWidth="1"/>
    <col min="8" max="8" width="12.1796875" style="27" customWidth="1"/>
    <col min="9" max="9" width="14" style="27" bestFit="1" customWidth="1"/>
    <col min="10" max="10" width="9.81640625" style="27" bestFit="1" customWidth="1"/>
    <col min="11" max="11" width="9.1796875" style="27" customWidth="1"/>
    <col min="12" max="12" width="14" style="27" bestFit="1" customWidth="1"/>
    <col min="13" max="16384" width="11.453125" style="27"/>
  </cols>
  <sheetData>
    <row r="1" spans="2:14" ht="15" thickBot="1"/>
    <row r="2" spans="2:14" ht="18" customHeight="1" thickBot="1">
      <c r="B2" s="459" t="s">
        <v>205</v>
      </c>
      <c r="C2" s="459"/>
      <c r="D2" s="459"/>
      <c r="E2" s="459"/>
      <c r="F2" s="459"/>
      <c r="G2" s="459"/>
      <c r="H2" s="459"/>
      <c r="I2" s="459"/>
      <c r="J2" s="459"/>
      <c r="K2" s="459"/>
      <c r="L2" s="459"/>
    </row>
    <row r="3" spans="2:14" ht="18" customHeight="1" thickBot="1">
      <c r="B3" s="459" t="str">
        <f>'ANEXO2P CAUCASIA'!B3:L3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148</v>
      </c>
      <c r="C5" s="459"/>
      <c r="D5" s="459"/>
      <c r="E5" s="459"/>
      <c r="F5" s="459"/>
      <c r="G5" s="459"/>
      <c r="H5" s="459"/>
      <c r="I5" s="459"/>
      <c r="J5" s="459"/>
      <c r="K5" s="459"/>
      <c r="L5" s="459"/>
    </row>
    <row r="6" spans="2:14" ht="74.2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2</v>
      </c>
      <c r="L7" s="50">
        <f>C7*(F7+G7+H7+I7+J7)*K7</f>
        <v>0</v>
      </c>
      <c r="N7" s="52">
        <f>F7*30</f>
        <v>0</v>
      </c>
    </row>
    <row r="8" spans="2:14" s="51" customFormat="1">
      <c r="B8" s="33" t="s">
        <v>164</v>
      </c>
      <c r="C8" s="53">
        <v>1</v>
      </c>
      <c r="D8" s="54">
        <f>'ANEXO2E AREA METROP'!D9</f>
        <v>0</v>
      </c>
      <c r="E8" s="226">
        <f>'ANEXO2E AREA METROP'!$E$9</f>
        <v>11.717221081179851</v>
      </c>
      <c r="F8" s="47">
        <f>D8*(E8/100+1)/30</f>
        <v>0</v>
      </c>
      <c r="G8" s="55">
        <v>0</v>
      </c>
      <c r="H8" s="56">
        <f>H7</f>
        <v>0</v>
      </c>
      <c r="I8" s="56">
        <f>I7</f>
        <v>0</v>
      </c>
      <c r="J8" s="56">
        <f>J7</f>
        <v>0</v>
      </c>
      <c r="K8" s="57">
        <v>2</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3" s="51" customFormat="1">
      <c r="B17" s="460" t="str">
        <f>'ANEXO2E AREA METROP'!B17:I17</f>
        <v>A. VALOR TOTAL DEL CONTRATO VIGENCIA 2021</v>
      </c>
      <c r="C17" s="461"/>
      <c r="D17" s="461"/>
      <c r="E17" s="461"/>
      <c r="F17" s="461"/>
      <c r="G17" s="461"/>
      <c r="H17" s="461"/>
      <c r="I17" s="461"/>
      <c r="J17" s="462"/>
      <c r="K17" s="67">
        <f>'ANEXO2E AREA METROP'!J17</f>
        <v>4</v>
      </c>
      <c r="L17" s="60">
        <f>L15*K17</f>
        <v>0</v>
      </c>
    </row>
    <row r="18" spans="2:13"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3" s="51" customFormat="1">
      <c r="B19" s="451" t="s">
        <v>156</v>
      </c>
      <c r="C19" s="452"/>
      <c r="D19" s="452"/>
      <c r="E19" s="452"/>
      <c r="F19" s="452"/>
      <c r="G19" s="452"/>
      <c r="H19" s="452"/>
      <c r="I19" s="452"/>
      <c r="J19" s="452"/>
      <c r="K19" s="64"/>
      <c r="L19" s="60">
        <f>L17+L18</f>
        <v>0</v>
      </c>
    </row>
    <row r="20" spans="2:13" ht="23.25" customHeight="1">
      <c r="B20" s="451" t="s">
        <v>19</v>
      </c>
      <c r="C20" s="452"/>
      <c r="D20" s="452"/>
      <c r="E20" s="452"/>
      <c r="F20" s="452"/>
      <c r="G20" s="452"/>
      <c r="H20" s="452"/>
      <c r="I20" s="452"/>
      <c r="J20" s="452"/>
      <c r="K20" s="313">
        <v>0.19</v>
      </c>
      <c r="L20" s="68">
        <f>L19*K20</f>
        <v>0</v>
      </c>
    </row>
    <row r="21" spans="2:13" ht="15" customHeight="1" thickBot="1">
      <c r="B21" s="457" t="s">
        <v>60</v>
      </c>
      <c r="C21" s="458"/>
      <c r="D21" s="458"/>
      <c r="E21" s="458"/>
      <c r="F21" s="458"/>
      <c r="G21" s="458"/>
      <c r="H21" s="458"/>
      <c r="I21" s="458"/>
      <c r="J21" s="458"/>
      <c r="K21" s="69"/>
      <c r="L21" s="70">
        <f>L19+L20</f>
        <v>0</v>
      </c>
      <c r="M21" s="77"/>
    </row>
    <row r="22" spans="2:13" ht="15" customHeight="1">
      <c r="B22" s="71"/>
      <c r="C22" s="71"/>
      <c r="D22" s="71"/>
      <c r="E22" s="71"/>
      <c r="F22" s="72"/>
      <c r="G22" s="73"/>
      <c r="H22" s="73"/>
      <c r="I22" s="51"/>
      <c r="J22" s="51"/>
      <c r="K22" s="51"/>
      <c r="L22" s="51"/>
    </row>
    <row r="23" spans="2:13" ht="15" customHeight="1">
      <c r="B23" s="450" t="s">
        <v>41</v>
      </c>
      <c r="C23" s="450"/>
      <c r="D23" s="450"/>
      <c r="E23" s="450"/>
      <c r="F23" s="450"/>
      <c r="G23" s="450"/>
      <c r="H23" s="450"/>
      <c r="I23" s="450"/>
      <c r="J23" s="450"/>
      <c r="K23" s="450"/>
      <c r="L23" s="450"/>
    </row>
    <row r="24" spans="2:13" ht="15" customHeight="1">
      <c r="B24" s="449" t="s">
        <v>68</v>
      </c>
      <c r="C24" s="449"/>
      <c r="D24" s="449"/>
      <c r="E24" s="449"/>
      <c r="F24" s="449"/>
      <c r="G24" s="449"/>
      <c r="H24" s="449"/>
      <c r="I24" s="449"/>
      <c r="J24" s="449"/>
      <c r="K24" s="449"/>
      <c r="L24" s="449"/>
    </row>
    <row r="25" spans="2:13" ht="28.5" customHeight="1">
      <c r="B25" s="448" t="s">
        <v>159</v>
      </c>
      <c r="C25" s="448"/>
      <c r="D25" s="448"/>
      <c r="E25" s="448"/>
      <c r="F25" s="448"/>
      <c r="G25" s="448"/>
      <c r="H25" s="448"/>
      <c r="I25" s="448"/>
      <c r="J25" s="448"/>
      <c r="K25" s="448"/>
      <c r="L25" s="448"/>
    </row>
    <row r="26" spans="2:13" ht="15" customHeight="1">
      <c r="B26" s="448" t="s">
        <v>131</v>
      </c>
      <c r="C26" s="448"/>
      <c r="D26" s="448"/>
      <c r="E26" s="448"/>
      <c r="F26" s="448"/>
      <c r="G26" s="448"/>
      <c r="H26" s="448"/>
      <c r="I26" s="448"/>
      <c r="J26" s="448"/>
      <c r="K26" s="448"/>
      <c r="L26" s="448"/>
    </row>
    <row r="27" spans="2:13" ht="30.75" customHeight="1">
      <c r="B27" s="449" t="s">
        <v>69</v>
      </c>
      <c r="C27" s="449"/>
      <c r="D27" s="449"/>
      <c r="E27" s="449"/>
      <c r="F27" s="449"/>
      <c r="G27" s="449"/>
      <c r="H27" s="449"/>
      <c r="I27" s="449"/>
      <c r="J27" s="449"/>
      <c r="K27" s="449"/>
      <c r="L27" s="449"/>
    </row>
    <row r="28" spans="2:13" ht="48.75" customHeight="1">
      <c r="B28" s="449" t="s">
        <v>161</v>
      </c>
      <c r="C28" s="449"/>
      <c r="D28" s="449"/>
      <c r="E28" s="449"/>
      <c r="F28" s="449"/>
      <c r="G28" s="449"/>
      <c r="H28" s="449"/>
      <c r="I28" s="449"/>
      <c r="J28" s="449"/>
      <c r="K28" s="449"/>
      <c r="L28" s="449"/>
    </row>
    <row r="29" spans="2:13" ht="15" customHeight="1">
      <c r="B29" s="449" t="s">
        <v>70</v>
      </c>
      <c r="C29" s="449"/>
      <c r="D29" s="449"/>
      <c r="E29" s="449"/>
      <c r="F29" s="449"/>
      <c r="G29" s="449"/>
      <c r="H29" s="449"/>
      <c r="I29" s="449"/>
      <c r="J29" s="449"/>
      <c r="K29" s="449"/>
      <c r="L29" s="449"/>
    </row>
    <row r="30" spans="2:13" ht="15" customHeight="1">
      <c r="B30" s="449" t="s">
        <v>71</v>
      </c>
      <c r="C30" s="449"/>
      <c r="D30" s="449"/>
      <c r="E30" s="449"/>
      <c r="F30" s="449"/>
      <c r="G30" s="449"/>
      <c r="H30" s="449"/>
      <c r="I30" s="449"/>
      <c r="J30" s="449"/>
      <c r="K30" s="449"/>
      <c r="L30" s="449"/>
    </row>
    <row r="31" spans="2:13" ht="15" customHeight="1">
      <c r="B31" s="449" t="s">
        <v>72</v>
      </c>
      <c r="C31" s="449"/>
      <c r="D31" s="449"/>
      <c r="E31" s="449"/>
      <c r="F31" s="449"/>
      <c r="G31" s="449"/>
      <c r="H31" s="449"/>
      <c r="I31" s="449"/>
      <c r="J31" s="449"/>
      <c r="K31" s="449"/>
      <c r="L31" s="449"/>
    </row>
    <row r="32" spans="2:13"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ht="30.75" customHeight="1">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2:L32"/>
    <mergeCell ref="B16:J16"/>
    <mergeCell ref="B2:L2"/>
    <mergeCell ref="B3:L3"/>
    <mergeCell ref="B4:L4"/>
    <mergeCell ref="B5:L5"/>
    <mergeCell ref="B9:J9"/>
    <mergeCell ref="B10:K10"/>
    <mergeCell ref="B11:K11"/>
    <mergeCell ref="B12:J12"/>
    <mergeCell ref="B13:J13"/>
    <mergeCell ref="B14:J14"/>
    <mergeCell ref="B15:J15"/>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 ref="B31:L31"/>
  </mergeCells>
  <printOptions horizontalCentered="1" verticalCentered="1"/>
  <pageMargins left="0.51181102362204722" right="0.70866141732283472" top="0.74803149606299213" bottom="0.74803149606299213" header="0.31496062992125984" footer="0.31496062992125984"/>
  <pageSetup scale="7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57"/>
  <sheetViews>
    <sheetView zoomScale="70" zoomScaleNormal="70" zoomScaleSheetLayoutView="55" workbookViewId="0">
      <selection activeCell="G1" sqref="G1:G2"/>
    </sheetView>
  </sheetViews>
  <sheetFormatPr baseColWidth="10" defaultColWidth="11.453125" defaultRowHeight="12.5"/>
  <cols>
    <col min="1" max="1" width="11.453125" style="93"/>
    <col min="2" max="2" width="10.1796875" style="86" customWidth="1"/>
    <col min="3" max="3" width="46.54296875" style="86" customWidth="1"/>
    <col min="4" max="4" width="17.453125" style="86" customWidth="1"/>
    <col min="5" max="5" width="25.81640625" style="86" customWidth="1"/>
    <col min="6" max="6" width="33.453125" style="86" customWidth="1"/>
    <col min="7" max="7" width="26.81640625" style="86" customWidth="1"/>
    <col min="8" max="8" width="11.453125" style="93"/>
    <col min="9" max="9" width="16.1796875" style="93" bestFit="1" customWidth="1"/>
    <col min="10" max="10" width="17" style="93" customWidth="1"/>
    <col min="11" max="16384" width="11.453125" style="93"/>
  </cols>
  <sheetData>
    <row r="1" spans="1:16" s="89" customFormat="1" ht="15.5">
      <c r="B1" s="84" t="s">
        <v>88</v>
      </c>
      <c r="C1" s="85">
        <v>2021</v>
      </c>
      <c r="D1" s="86"/>
      <c r="E1" s="86"/>
      <c r="F1" s="87" t="s">
        <v>89</v>
      </c>
      <c r="G1" s="88">
        <v>908526</v>
      </c>
    </row>
    <row r="2" spans="1:16" s="89" customFormat="1" ht="15.5">
      <c r="B2" s="86"/>
      <c r="C2" s="86"/>
      <c r="D2" s="86"/>
      <c r="E2" s="86"/>
      <c r="F2" s="84" t="s">
        <v>90</v>
      </c>
      <c r="G2" s="90">
        <v>106454</v>
      </c>
    </row>
    <row r="3" spans="1:16" ht="15.5">
      <c r="F3" s="91"/>
      <c r="G3" s="92"/>
    </row>
    <row r="4" spans="1:16" s="89" customFormat="1" ht="13" thickBot="1">
      <c r="B4" s="86"/>
      <c r="C4" s="86"/>
      <c r="D4" s="86"/>
      <c r="E4" s="86"/>
      <c r="F4" s="86"/>
      <c r="G4" s="86"/>
    </row>
    <row r="5" spans="1:16" s="89" customFormat="1" ht="65.25" customHeight="1" thickTop="1" thickBot="1">
      <c r="A5" s="97"/>
      <c r="B5" s="94"/>
      <c r="C5" s="360" t="s">
        <v>91</v>
      </c>
      <c r="D5" s="361"/>
      <c r="E5" s="361"/>
      <c r="F5" s="362"/>
      <c r="G5" s="157"/>
      <c r="H5" s="282"/>
      <c r="I5" s="97"/>
      <c r="J5" s="97"/>
      <c r="K5" s="97"/>
      <c r="L5" s="97"/>
      <c r="M5" s="97"/>
      <c r="N5" s="97"/>
      <c r="O5" s="97"/>
      <c r="P5" s="97"/>
    </row>
    <row r="6" spans="1:16" ht="32.5" customHeight="1" thickTop="1" thickBot="1">
      <c r="B6" s="365" t="s">
        <v>104</v>
      </c>
      <c r="C6" s="366"/>
      <c r="D6" s="366"/>
      <c r="E6" s="366"/>
      <c r="F6" s="367"/>
    </row>
    <row r="7" spans="1:16" ht="16" thickTop="1">
      <c r="B7" s="346"/>
      <c r="C7" s="347"/>
      <c r="D7" s="95"/>
      <c r="E7" s="95"/>
      <c r="F7" s="96"/>
      <c r="H7" s="146"/>
    </row>
    <row r="8" spans="1:16" ht="15.5">
      <c r="B8" s="350" t="s">
        <v>27</v>
      </c>
      <c r="C8" s="351"/>
      <c r="D8" s="98">
        <f>3*$G$1</f>
        <v>2725578</v>
      </c>
      <c r="E8" s="99"/>
      <c r="F8" s="100"/>
    </row>
    <row r="9" spans="1:16" ht="15.5">
      <c r="B9" s="348" t="s">
        <v>28</v>
      </c>
      <c r="C9" s="349"/>
      <c r="D9" s="101">
        <f>D8*12</f>
        <v>32706936</v>
      </c>
      <c r="E9" s="102"/>
      <c r="F9" s="103"/>
    </row>
    <row r="10" spans="1:16" ht="15.5">
      <c r="B10" s="350" t="s">
        <v>90</v>
      </c>
      <c r="C10" s="351"/>
      <c r="D10" s="98">
        <f>+IF(D8&lt;=$G$1*2,$G$2,0)</f>
        <v>0</v>
      </c>
      <c r="E10" s="99"/>
      <c r="F10" s="100"/>
    </row>
    <row r="11" spans="1:16" ht="16" thickBot="1">
      <c r="B11" s="354" t="s">
        <v>29</v>
      </c>
      <c r="C11" s="355"/>
      <c r="D11" s="104">
        <f>D10*12</f>
        <v>0</v>
      </c>
      <c r="E11" s="105">
        <f>D11/D9</f>
        <v>0</v>
      </c>
      <c r="F11" s="106"/>
    </row>
    <row r="12" spans="1:16" ht="16.5" thickTop="1" thickBot="1">
      <c r="B12" s="344" t="s">
        <v>30</v>
      </c>
      <c r="C12" s="345"/>
      <c r="D12" s="107" t="s">
        <v>24</v>
      </c>
      <c r="E12" s="108" t="s">
        <v>25</v>
      </c>
      <c r="F12" s="109" t="s">
        <v>26</v>
      </c>
    </row>
    <row r="13" spans="1:16" ht="16" thickTop="1">
      <c r="B13" s="346" t="s">
        <v>93</v>
      </c>
      <c r="C13" s="347"/>
      <c r="D13" s="110">
        <f>D8+D10</f>
        <v>2725578</v>
      </c>
      <c r="E13" s="308">
        <v>0</v>
      </c>
      <c r="F13" s="111">
        <f>D13*E13</f>
        <v>0</v>
      </c>
    </row>
    <row r="14" spans="1:16" ht="15.5">
      <c r="B14" s="348" t="s">
        <v>94</v>
      </c>
      <c r="C14" s="349"/>
      <c r="D14" s="101">
        <f>(D8+D10)</f>
        <v>2725578</v>
      </c>
      <c r="E14" s="309">
        <v>0</v>
      </c>
      <c r="F14" s="112">
        <f>(D14*E14)</f>
        <v>0</v>
      </c>
    </row>
    <row r="15" spans="1:16" ht="15.5">
      <c r="B15" s="350" t="s">
        <v>95</v>
      </c>
      <c r="C15" s="351"/>
      <c r="D15" s="98">
        <f>D8</f>
        <v>2725578</v>
      </c>
      <c r="E15" s="309">
        <v>0</v>
      </c>
      <c r="F15" s="113">
        <f>D15*E15</f>
        <v>0</v>
      </c>
    </row>
    <row r="16" spans="1:16" ht="16" thickBot="1">
      <c r="B16" s="354" t="s">
        <v>96</v>
      </c>
      <c r="C16" s="355"/>
      <c r="D16" s="104">
        <f>D10+D8</f>
        <v>2725578</v>
      </c>
      <c r="E16" s="310">
        <v>0</v>
      </c>
      <c r="F16" s="114">
        <f>(D16*E16)</f>
        <v>0</v>
      </c>
    </row>
    <row r="17" spans="2:15" ht="16.5" thickTop="1" thickBot="1">
      <c r="B17" s="344" t="s">
        <v>31</v>
      </c>
      <c r="C17" s="345"/>
      <c r="D17" s="115"/>
      <c r="E17" s="116"/>
      <c r="F17" s="117"/>
    </row>
    <row r="18" spans="2:15" ht="16" thickTop="1">
      <c r="B18" s="346" t="s">
        <v>32</v>
      </c>
      <c r="C18" s="347"/>
      <c r="D18" s="110">
        <f>D8</f>
        <v>2725578</v>
      </c>
      <c r="E18" s="311">
        <v>0</v>
      </c>
      <c r="F18" s="111">
        <f>D9*E18</f>
        <v>0</v>
      </c>
    </row>
    <row r="19" spans="2:15" ht="15.5">
      <c r="B19" s="348" t="s">
        <v>33</v>
      </c>
      <c r="C19" s="349"/>
      <c r="D19" s="101">
        <f>D8</f>
        <v>2725578</v>
      </c>
      <c r="E19" s="309">
        <v>0</v>
      </c>
      <c r="F19" s="112">
        <f>D9*E19</f>
        <v>0</v>
      </c>
    </row>
    <row r="20" spans="2:15" ht="16" thickBot="1">
      <c r="B20" s="370" t="s">
        <v>34</v>
      </c>
      <c r="C20" s="371"/>
      <c r="D20" s="118">
        <f>D8</f>
        <v>2725578</v>
      </c>
      <c r="E20" s="310">
        <v>0</v>
      </c>
      <c r="F20" s="119">
        <f>D9*E20</f>
        <v>0</v>
      </c>
    </row>
    <row r="21" spans="2:15" ht="16.5" thickTop="1" thickBot="1">
      <c r="B21" s="344" t="s">
        <v>35</v>
      </c>
      <c r="C21" s="345"/>
      <c r="D21" s="120"/>
      <c r="E21" s="121"/>
      <c r="F21" s="122"/>
    </row>
    <row r="22" spans="2:15" ht="16" thickTop="1">
      <c r="B22" s="346" t="s">
        <v>36</v>
      </c>
      <c r="C22" s="347"/>
      <c r="D22" s="110">
        <f>D8</f>
        <v>2725578</v>
      </c>
      <c r="E22" s="311">
        <v>0</v>
      </c>
      <c r="F22" s="111">
        <f>(D22*E22)</f>
        <v>0</v>
      </c>
      <c r="M22" s="144"/>
      <c r="N22" s="144"/>
      <c r="O22" s="144"/>
    </row>
    <row r="23" spans="2:15" ht="15.5">
      <c r="B23" s="348" t="s">
        <v>37</v>
      </c>
      <c r="C23" s="349"/>
      <c r="D23" s="101">
        <f>D8</f>
        <v>2725578</v>
      </c>
      <c r="E23" s="309">
        <v>0</v>
      </c>
      <c r="F23" s="112">
        <f>(D23*E23)</f>
        <v>0</v>
      </c>
      <c r="M23" s="144"/>
      <c r="N23" s="144"/>
      <c r="O23" s="144"/>
    </row>
    <row r="24" spans="2:15" ht="15.5">
      <c r="B24" s="350" t="s">
        <v>38</v>
      </c>
      <c r="C24" s="351"/>
      <c r="D24" s="98">
        <f>D8</f>
        <v>2725578</v>
      </c>
      <c r="E24" s="309">
        <v>0</v>
      </c>
      <c r="F24" s="113">
        <f>(D24*E24)</f>
        <v>0</v>
      </c>
      <c r="M24" s="144"/>
      <c r="N24" s="144"/>
      <c r="O24" s="144"/>
    </row>
    <row r="25" spans="2:15" ht="16" thickBot="1">
      <c r="B25" s="356" t="s">
        <v>97</v>
      </c>
      <c r="C25" s="357"/>
      <c r="D25" s="123">
        <f>+D8</f>
        <v>2725578</v>
      </c>
      <c r="E25" s="312">
        <f>IF(D8&lt;=$G$1*2,((($G$1/3)/12)/D25),0)</f>
        <v>0</v>
      </c>
      <c r="F25" s="124">
        <f>IF(D8&lt;=$G$1*2,$G$1*E25,0)</f>
        <v>0</v>
      </c>
      <c r="M25" s="144"/>
    </row>
    <row r="26" spans="2:15" ht="16" thickBot="1">
      <c r="B26" s="358"/>
      <c r="C26" s="359"/>
      <c r="D26" s="125"/>
      <c r="E26" s="126"/>
      <c r="F26" s="127"/>
      <c r="M26" s="145"/>
    </row>
    <row r="27" spans="2:15" ht="22.5" customHeight="1" thickTop="1" thickBot="1">
      <c r="B27" s="352" t="str">
        <f>B6</f>
        <v>Tecnólogo tipo 2 civiles o afines - 3 SMMLV</v>
      </c>
      <c r="C27" s="353"/>
      <c r="D27" s="158">
        <f>D8</f>
        <v>2725578</v>
      </c>
      <c r="E27" s="159">
        <f>E13+E14+E15+E16+E18+E19+E20+E22+E23+E24+E25</f>
        <v>0</v>
      </c>
      <c r="F27" s="160">
        <f>F13+F14+F15+F16+F18+F19+F20+F22+F24+F23+F25</f>
        <v>0</v>
      </c>
      <c r="M27" s="144"/>
    </row>
    <row r="28" spans="2:15" s="146" customFormat="1" ht="16" thickTop="1">
      <c r="B28" s="129"/>
      <c r="C28" s="130"/>
      <c r="D28" s="131"/>
      <c r="E28" s="132"/>
      <c r="F28" s="133"/>
      <c r="G28" s="143"/>
    </row>
    <row r="29" spans="2:15" s="146" customFormat="1" ht="15.5">
      <c r="B29" s="129"/>
      <c r="C29" s="130"/>
      <c r="D29" s="131"/>
      <c r="E29" s="132"/>
      <c r="F29" s="133"/>
      <c r="G29" s="143"/>
    </row>
    <row r="30" spans="2:15" s="89" customFormat="1" ht="25">
      <c r="B30" s="368" t="s">
        <v>98</v>
      </c>
      <c r="C30" s="369"/>
      <c r="D30" s="134" t="s">
        <v>99</v>
      </c>
      <c r="E30" s="134" t="s">
        <v>100</v>
      </c>
      <c r="F30" s="134" t="s">
        <v>103</v>
      </c>
      <c r="G30" s="134" t="s">
        <v>101</v>
      </c>
      <c r="H30" s="134" t="s">
        <v>102</v>
      </c>
      <c r="I30" s="135"/>
      <c r="J30" s="136"/>
    </row>
    <row r="31" spans="2:15" s="89" customFormat="1" ht="12.75" customHeight="1">
      <c r="B31" s="363" t="str">
        <f>B6</f>
        <v>Tecnólogo tipo 2 civiles o afines - 3 SMMLV</v>
      </c>
      <c r="C31" s="364"/>
      <c r="D31" s="137">
        <f>+D8</f>
        <v>2725578</v>
      </c>
      <c r="E31" s="138">
        <f>+D31*(1+(E27+E11))</f>
        <v>2725578</v>
      </c>
      <c r="F31" s="139">
        <v>30</v>
      </c>
      <c r="G31" s="140">
        <f>+E31/F31</f>
        <v>90852.6</v>
      </c>
      <c r="H31" s="141">
        <f>+G31/8</f>
        <v>11356.575000000001</v>
      </c>
      <c r="I31" s="284">
        <f>E31*12</f>
        <v>32706936</v>
      </c>
      <c r="J31" s="283"/>
    </row>
    <row r="32" spans="2:15" s="146" customFormat="1" ht="15.5">
      <c r="B32" s="129"/>
      <c r="C32" s="130"/>
      <c r="D32" s="131">
        <f>+D31/30</f>
        <v>90852.6</v>
      </c>
      <c r="E32" s="132"/>
      <c r="F32" s="133"/>
      <c r="G32" s="143"/>
    </row>
    <row r="33" spans="1:16" ht="13" thickBot="1"/>
    <row r="34" spans="1:16" ht="84" customHeight="1" thickTop="1" thickBot="1">
      <c r="A34" s="146"/>
      <c r="B34" s="94"/>
      <c r="C34" s="360" t="s">
        <v>91</v>
      </c>
      <c r="D34" s="361"/>
      <c r="E34" s="361"/>
      <c r="F34" s="362"/>
      <c r="G34" s="157"/>
      <c r="H34" s="282"/>
      <c r="I34" s="146"/>
      <c r="J34" s="146"/>
      <c r="K34" s="146"/>
      <c r="L34" s="146"/>
      <c r="M34" s="146"/>
      <c r="N34" s="146"/>
      <c r="O34" s="146"/>
      <c r="P34" s="146"/>
    </row>
    <row r="35" spans="1:16" ht="34.5" customHeight="1" thickTop="1" thickBot="1">
      <c r="B35" s="365" t="s">
        <v>105</v>
      </c>
      <c r="C35" s="366"/>
      <c r="D35" s="366"/>
      <c r="E35" s="366"/>
      <c r="F35" s="367"/>
    </row>
    <row r="36" spans="1:16" ht="16" thickTop="1">
      <c r="B36" s="375"/>
      <c r="C36" s="376"/>
      <c r="D36" s="95"/>
      <c r="E36" s="95"/>
      <c r="F36" s="96"/>
    </row>
    <row r="37" spans="1:16" ht="15.5">
      <c r="B37" s="381" t="s">
        <v>27</v>
      </c>
      <c r="C37" s="382"/>
      <c r="D37" s="98">
        <f>2.5*$G$1</f>
        <v>2271315</v>
      </c>
      <c r="E37" s="99"/>
      <c r="F37" s="100"/>
    </row>
    <row r="38" spans="1:16" ht="15.5">
      <c r="B38" s="377" t="s">
        <v>28</v>
      </c>
      <c r="C38" s="378"/>
      <c r="D38" s="101">
        <f>D37*12</f>
        <v>27255780</v>
      </c>
      <c r="E38" s="102"/>
      <c r="F38" s="103"/>
    </row>
    <row r="39" spans="1:16" ht="15.5">
      <c r="B39" s="381" t="s">
        <v>90</v>
      </c>
      <c r="C39" s="382"/>
      <c r="D39" s="98">
        <v>0</v>
      </c>
      <c r="E39" s="99"/>
      <c r="F39" s="100"/>
    </row>
    <row r="40" spans="1:16" ht="16" thickBot="1">
      <c r="B40" s="372" t="s">
        <v>29</v>
      </c>
      <c r="C40" s="373"/>
      <c r="D40" s="104">
        <f>D39*12</f>
        <v>0</v>
      </c>
      <c r="E40" s="105">
        <f>D40/D38</f>
        <v>0</v>
      </c>
      <c r="F40" s="106"/>
    </row>
    <row r="41" spans="1:16" ht="16.5" thickTop="1" thickBot="1">
      <c r="B41" s="344" t="s">
        <v>30</v>
      </c>
      <c r="C41" s="374"/>
      <c r="D41" s="107" t="s">
        <v>24</v>
      </c>
      <c r="E41" s="108" t="s">
        <v>25</v>
      </c>
      <c r="F41" s="109" t="s">
        <v>26</v>
      </c>
    </row>
    <row r="42" spans="1:16" ht="16" thickTop="1">
      <c r="B42" s="375" t="s">
        <v>93</v>
      </c>
      <c r="C42" s="376"/>
      <c r="D42" s="110">
        <f>D37+D39</f>
        <v>2271315</v>
      </c>
      <c r="E42" s="308">
        <v>0</v>
      </c>
      <c r="F42" s="111">
        <f>D42*E42</f>
        <v>0</v>
      </c>
    </row>
    <row r="43" spans="1:16" ht="15.5">
      <c r="B43" s="377" t="s">
        <v>94</v>
      </c>
      <c r="C43" s="378"/>
      <c r="D43" s="101">
        <f>(D37+D39)</f>
        <v>2271315</v>
      </c>
      <c r="E43" s="309">
        <v>0</v>
      </c>
      <c r="F43" s="112">
        <f>(D43*E43)</f>
        <v>0</v>
      </c>
    </row>
    <row r="44" spans="1:16" ht="15.5">
      <c r="B44" s="381" t="s">
        <v>95</v>
      </c>
      <c r="C44" s="382"/>
      <c r="D44" s="98">
        <f>D37</f>
        <v>2271315</v>
      </c>
      <c r="E44" s="309">
        <v>0</v>
      </c>
      <c r="F44" s="113">
        <f>D44*E44</f>
        <v>0</v>
      </c>
    </row>
    <row r="45" spans="1:16" ht="16" thickBot="1">
      <c r="B45" s="372" t="s">
        <v>96</v>
      </c>
      <c r="C45" s="373"/>
      <c r="D45" s="104">
        <f>D39+D37</f>
        <v>2271315</v>
      </c>
      <c r="E45" s="310">
        <v>0</v>
      </c>
      <c r="F45" s="114">
        <f>(D45*E45)</f>
        <v>0</v>
      </c>
    </row>
    <row r="46" spans="1:16" ht="16.5" thickTop="1" thickBot="1">
      <c r="B46" s="344" t="s">
        <v>31</v>
      </c>
      <c r="C46" s="374"/>
      <c r="D46" s="115"/>
      <c r="E46" s="116"/>
      <c r="F46" s="117"/>
    </row>
    <row r="47" spans="1:16" ht="16.5" thickTop="1" thickBot="1">
      <c r="B47" s="375" t="s">
        <v>32</v>
      </c>
      <c r="C47" s="376"/>
      <c r="D47" s="110">
        <f>D37</f>
        <v>2271315</v>
      </c>
      <c r="E47" s="308">
        <v>0</v>
      </c>
      <c r="F47" s="111">
        <f>D38*E47</f>
        <v>0</v>
      </c>
    </row>
    <row r="48" spans="1:16" ht="16.5" thickTop="1" thickBot="1">
      <c r="B48" s="377" t="s">
        <v>33</v>
      </c>
      <c r="C48" s="378"/>
      <c r="D48" s="101">
        <f>D37</f>
        <v>2271315</v>
      </c>
      <c r="E48" s="308">
        <v>0</v>
      </c>
      <c r="F48" s="112">
        <f>D38*E48</f>
        <v>0</v>
      </c>
    </row>
    <row r="49" spans="2:6" ht="16.5" thickTop="1" thickBot="1">
      <c r="B49" s="379" t="s">
        <v>34</v>
      </c>
      <c r="C49" s="380"/>
      <c r="D49" s="118">
        <f>D37</f>
        <v>2271315</v>
      </c>
      <c r="E49" s="308">
        <v>0</v>
      </c>
      <c r="F49" s="119">
        <f>D38*E49</f>
        <v>0</v>
      </c>
    </row>
    <row r="50" spans="2:6" ht="16.5" thickTop="1" thickBot="1">
      <c r="B50" s="344" t="s">
        <v>35</v>
      </c>
      <c r="C50" s="374"/>
      <c r="D50" s="120"/>
      <c r="E50" s="121"/>
      <c r="F50" s="122"/>
    </row>
    <row r="51" spans="2:6" ht="16.5" thickTop="1" thickBot="1">
      <c r="B51" s="375" t="s">
        <v>36</v>
      </c>
      <c r="C51" s="376"/>
      <c r="D51" s="110">
        <f>D37</f>
        <v>2271315</v>
      </c>
      <c r="E51" s="308">
        <v>0</v>
      </c>
      <c r="F51" s="111">
        <f>(D51*E51)</f>
        <v>0</v>
      </c>
    </row>
    <row r="52" spans="2:6" ht="16.5" thickTop="1" thickBot="1">
      <c r="B52" s="377" t="s">
        <v>37</v>
      </c>
      <c r="C52" s="378"/>
      <c r="D52" s="101">
        <f>D37</f>
        <v>2271315</v>
      </c>
      <c r="E52" s="308">
        <v>0</v>
      </c>
      <c r="F52" s="112">
        <f>(D52*E52)</f>
        <v>0</v>
      </c>
    </row>
    <row r="53" spans="2:6" ht="16.5" thickTop="1" thickBot="1">
      <c r="B53" s="381" t="s">
        <v>38</v>
      </c>
      <c r="C53" s="382"/>
      <c r="D53" s="98">
        <f>D37</f>
        <v>2271315</v>
      </c>
      <c r="E53" s="308">
        <v>0</v>
      </c>
      <c r="F53" s="113">
        <f>(D53*E53)</f>
        <v>0</v>
      </c>
    </row>
    <row r="54" spans="2:6" ht="16.5" thickTop="1" thickBot="1">
      <c r="B54" s="383" t="s">
        <v>97</v>
      </c>
      <c r="C54" s="384"/>
      <c r="D54" s="123">
        <f>+D37</f>
        <v>2271315</v>
      </c>
      <c r="E54" s="308">
        <v>0</v>
      </c>
      <c r="F54" s="124">
        <f>IF(D37&lt;=$G$1*2,$G$1*E54,0)</f>
        <v>0</v>
      </c>
    </row>
    <row r="55" spans="2:6" ht="16" thickBot="1">
      <c r="B55" s="385"/>
      <c r="C55" s="386"/>
      <c r="D55" s="125"/>
      <c r="E55" s="126"/>
      <c r="F55" s="127"/>
    </row>
    <row r="56" spans="2:6" ht="42.75" customHeight="1" thickTop="1" thickBot="1">
      <c r="B56" s="387" t="str">
        <f>B35</f>
        <v>Tecnólogo tipo 1 seguridad e higiene ocupacional o afines - 2,5 SMMLV</v>
      </c>
      <c r="C56" s="388"/>
      <c r="D56" s="158">
        <f>D37</f>
        <v>2271315</v>
      </c>
      <c r="E56" s="159">
        <f>E42+E43+E44+E45+E47+E48+E49+E51+E52+E53+E54</f>
        <v>0</v>
      </c>
      <c r="F56" s="160">
        <f>F42+F43+F44+F45+F47+F48+F49+F51+F53+F52+F54</f>
        <v>0</v>
      </c>
    </row>
    <row r="57" spans="2:6" ht="13" thickTop="1"/>
  </sheetData>
  <mergeCells count="48">
    <mergeCell ref="B51:C51"/>
    <mergeCell ref="B50:C50"/>
    <mergeCell ref="B53:C53"/>
    <mergeCell ref="B54:C54"/>
    <mergeCell ref="B55:C55"/>
    <mergeCell ref="B56:C56"/>
    <mergeCell ref="B52:C52"/>
    <mergeCell ref="B35:F35"/>
    <mergeCell ref="B36:C36"/>
    <mergeCell ref="B37:C37"/>
    <mergeCell ref="B38:C38"/>
    <mergeCell ref="B39:C39"/>
    <mergeCell ref="B40:C40"/>
    <mergeCell ref="B46:C46"/>
    <mergeCell ref="B47:C47"/>
    <mergeCell ref="B48:C48"/>
    <mergeCell ref="B49:C49"/>
    <mergeCell ref="B41:C41"/>
    <mergeCell ref="B42:C42"/>
    <mergeCell ref="B43:C43"/>
    <mergeCell ref="B44:C44"/>
    <mergeCell ref="B45:C45"/>
    <mergeCell ref="C34:F34"/>
    <mergeCell ref="B31:C31"/>
    <mergeCell ref="C5:F5"/>
    <mergeCell ref="B6:F6"/>
    <mergeCell ref="B7:C7"/>
    <mergeCell ref="B8:C8"/>
    <mergeCell ref="B9:C9"/>
    <mergeCell ref="B10:C10"/>
    <mergeCell ref="B30:C30"/>
    <mergeCell ref="B17:C17"/>
    <mergeCell ref="B18:C18"/>
    <mergeCell ref="B19:C19"/>
    <mergeCell ref="B20:C20"/>
    <mergeCell ref="B21:C21"/>
    <mergeCell ref="B22:C22"/>
    <mergeCell ref="B11:C11"/>
    <mergeCell ref="B12:C12"/>
    <mergeCell ref="B13:C13"/>
    <mergeCell ref="B14:C14"/>
    <mergeCell ref="B15:C15"/>
    <mergeCell ref="B27:C27"/>
    <mergeCell ref="B16:C16"/>
    <mergeCell ref="B23:C23"/>
    <mergeCell ref="B24:C24"/>
    <mergeCell ref="B25:C25"/>
    <mergeCell ref="B26:C26"/>
  </mergeCells>
  <pageMargins left="0.7" right="0.7" top="0.75" bottom="0.75" header="0.3" footer="0.3"/>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I63"/>
  <sheetViews>
    <sheetView showGridLines="0" zoomScale="70" zoomScaleNormal="70" zoomScaleSheetLayoutView="85" zoomScalePageLayoutView="90" workbookViewId="0">
      <selection activeCell="E26" sqref="E26"/>
    </sheetView>
  </sheetViews>
  <sheetFormatPr baseColWidth="10" defaultColWidth="11.453125" defaultRowHeight="12.5"/>
  <cols>
    <col min="1" max="1" width="11.453125" style="89"/>
    <col min="2" max="2" width="10.1796875" style="86" customWidth="1"/>
    <col min="3" max="3" width="66.81640625" style="86" customWidth="1"/>
    <col min="4" max="4" width="17.453125" style="86" customWidth="1"/>
    <col min="5" max="5" width="29.54296875" style="86" customWidth="1"/>
    <col min="6" max="6" width="25.81640625" style="86" customWidth="1"/>
    <col min="7" max="7" width="22.81640625" style="86" customWidth="1"/>
    <col min="8" max="8" width="20.81640625" style="89" customWidth="1"/>
    <col min="9" max="9" width="11.81640625" style="89" bestFit="1" customWidth="1"/>
    <col min="10" max="10" width="16.1796875" style="89" customWidth="1"/>
    <col min="11" max="16384" width="11.453125" style="89"/>
  </cols>
  <sheetData>
    <row r="1" spans="2:9" ht="15.5">
      <c r="B1" s="84" t="s">
        <v>88</v>
      </c>
      <c r="C1" s="235">
        <v>2021</v>
      </c>
      <c r="E1" s="87" t="s">
        <v>89</v>
      </c>
      <c r="F1" s="88">
        <v>908526</v>
      </c>
      <c r="G1" s="89"/>
    </row>
    <row r="2" spans="2:9" ht="15.5">
      <c r="E2" s="84" t="s">
        <v>90</v>
      </c>
      <c r="F2" s="90">
        <v>106454</v>
      </c>
      <c r="G2" s="89"/>
    </row>
    <row r="3" spans="2:9" ht="16" thickBot="1">
      <c r="F3" s="91"/>
      <c r="G3" s="89"/>
    </row>
    <row r="4" spans="2:9" ht="66" customHeight="1" thickTop="1" thickBot="1">
      <c r="B4" s="236"/>
      <c r="C4" s="397" t="s">
        <v>106</v>
      </c>
      <c r="D4" s="398"/>
      <c r="E4" s="398"/>
      <c r="F4" s="399"/>
      <c r="G4" s="282"/>
      <c r="H4" s="282"/>
    </row>
    <row r="5" spans="2:9" ht="34.5" customHeight="1" thickTop="1" thickBot="1">
      <c r="B5" s="400" t="s">
        <v>151</v>
      </c>
      <c r="C5" s="401"/>
      <c r="D5" s="401"/>
      <c r="E5" s="401"/>
      <c r="F5" s="402"/>
      <c r="G5" s="89"/>
    </row>
    <row r="6" spans="2:9" ht="16" thickTop="1">
      <c r="B6" s="393"/>
      <c r="C6" s="394"/>
      <c r="D6" s="237"/>
      <c r="E6" s="237"/>
      <c r="F6" s="238"/>
      <c r="G6" s="89"/>
    </row>
    <row r="7" spans="2:9" ht="15.5">
      <c r="B7" s="389" t="s">
        <v>27</v>
      </c>
      <c r="C7" s="390"/>
      <c r="D7" s="147">
        <f>+$F$1</f>
        <v>908526</v>
      </c>
      <c r="E7" s="239"/>
      <c r="F7" s="240"/>
      <c r="G7" s="278"/>
      <c r="H7" s="241"/>
      <c r="I7" s="241"/>
    </row>
    <row r="8" spans="2:9" ht="15.5">
      <c r="B8" s="395" t="s">
        <v>107</v>
      </c>
      <c r="C8" s="396"/>
      <c r="D8" s="242">
        <f>D7*12</f>
        <v>10902312</v>
      </c>
      <c r="E8" s="243"/>
      <c r="F8" s="244"/>
      <c r="G8" s="89"/>
    </row>
    <row r="9" spans="2:9" ht="15.5">
      <c r="B9" s="389" t="s">
        <v>90</v>
      </c>
      <c r="C9" s="390"/>
      <c r="D9" s="147">
        <f>+IF(D7&lt;=$F$1*2,$F$2,0)</f>
        <v>106454</v>
      </c>
      <c r="E9" s="239"/>
      <c r="F9" s="240"/>
      <c r="G9" s="89"/>
    </row>
    <row r="10" spans="2:9" ht="16" thickBot="1">
      <c r="B10" s="405" t="s">
        <v>29</v>
      </c>
      <c r="C10" s="406"/>
      <c r="D10" s="150">
        <f>D9*12</f>
        <v>1277448</v>
      </c>
      <c r="E10" s="318">
        <f>D10/D8</f>
        <v>0.11717221081179845</v>
      </c>
      <c r="F10" s="245"/>
      <c r="G10" s="89"/>
    </row>
    <row r="11" spans="2:9" ht="16.5" thickTop="1" thickBot="1">
      <c r="B11" s="391" t="s">
        <v>30</v>
      </c>
      <c r="C11" s="392"/>
      <c r="D11" s="246" t="s">
        <v>24</v>
      </c>
      <c r="E11" s="247" t="s">
        <v>92</v>
      </c>
      <c r="F11" s="248" t="s">
        <v>26</v>
      </c>
      <c r="G11" s="89"/>
    </row>
    <row r="12" spans="2:9" ht="16" thickTop="1">
      <c r="B12" s="393" t="s">
        <v>93</v>
      </c>
      <c r="C12" s="394"/>
      <c r="D12" s="249">
        <f>D7+D9</f>
        <v>1014980</v>
      </c>
      <c r="E12" s="314">
        <v>0</v>
      </c>
      <c r="F12" s="250">
        <f>D12*E12</f>
        <v>0</v>
      </c>
      <c r="G12" s="97"/>
    </row>
    <row r="13" spans="2:9" ht="15.5">
      <c r="B13" s="395" t="s">
        <v>94</v>
      </c>
      <c r="C13" s="396"/>
      <c r="D13" s="242">
        <f>(D7+D9)</f>
        <v>1014980</v>
      </c>
      <c r="E13" s="315">
        <v>0</v>
      </c>
      <c r="F13" s="251">
        <f>(D13*E13)</f>
        <v>0</v>
      </c>
      <c r="G13" s="89"/>
    </row>
    <row r="14" spans="2:9" ht="15.5">
      <c r="B14" s="389" t="s">
        <v>95</v>
      </c>
      <c r="C14" s="390"/>
      <c r="D14" s="252">
        <f>D7</f>
        <v>908526</v>
      </c>
      <c r="E14" s="316">
        <v>0</v>
      </c>
      <c r="F14" s="253">
        <f>D14*E14</f>
        <v>0</v>
      </c>
      <c r="G14" s="89"/>
    </row>
    <row r="15" spans="2:9" ht="16" thickBot="1">
      <c r="B15" s="405" t="s">
        <v>96</v>
      </c>
      <c r="C15" s="406"/>
      <c r="D15" s="254">
        <f>D9+D7</f>
        <v>1014980</v>
      </c>
      <c r="E15" s="317">
        <v>0</v>
      </c>
      <c r="F15" s="255">
        <f>(D15*E15)</f>
        <v>0</v>
      </c>
      <c r="G15" s="89"/>
    </row>
    <row r="16" spans="2:9" ht="16.5" thickTop="1" thickBot="1">
      <c r="B16" s="391" t="s">
        <v>31</v>
      </c>
      <c r="C16" s="392"/>
      <c r="D16" s="256"/>
      <c r="E16" s="257"/>
      <c r="F16" s="258"/>
      <c r="G16" s="89"/>
    </row>
    <row r="17" spans="2:9" ht="16.5" thickTop="1" thickBot="1">
      <c r="B17" s="393" t="s">
        <v>32</v>
      </c>
      <c r="C17" s="394"/>
      <c r="D17" s="249">
        <f>D7</f>
        <v>908526</v>
      </c>
      <c r="E17" s="317">
        <v>0</v>
      </c>
      <c r="F17" s="250">
        <f>D8*E17</f>
        <v>0</v>
      </c>
      <c r="G17" s="89"/>
    </row>
    <row r="18" spans="2:9" ht="16.5" thickTop="1" thickBot="1">
      <c r="B18" s="395" t="s">
        <v>33</v>
      </c>
      <c r="C18" s="396"/>
      <c r="D18" s="242">
        <f>D7</f>
        <v>908526</v>
      </c>
      <c r="E18" s="317">
        <v>0</v>
      </c>
      <c r="F18" s="251">
        <f>D8*E18</f>
        <v>0</v>
      </c>
      <c r="G18" s="89"/>
    </row>
    <row r="19" spans="2:9" ht="16.5" thickTop="1" thickBot="1">
      <c r="B19" s="403" t="s">
        <v>34</v>
      </c>
      <c r="C19" s="404"/>
      <c r="D19" s="259">
        <f>D7</f>
        <v>908526</v>
      </c>
      <c r="E19" s="317">
        <v>0</v>
      </c>
      <c r="F19" s="260">
        <f>D8*E19</f>
        <v>0</v>
      </c>
      <c r="G19" s="89"/>
    </row>
    <row r="20" spans="2:9" ht="16.5" thickTop="1" thickBot="1">
      <c r="B20" s="391" t="s">
        <v>35</v>
      </c>
      <c r="C20" s="392"/>
      <c r="D20" s="256"/>
      <c r="E20" s="261"/>
      <c r="F20" s="258"/>
      <c r="G20" s="89"/>
    </row>
    <row r="21" spans="2:9" ht="16.5" thickTop="1" thickBot="1">
      <c r="B21" s="393" t="s">
        <v>36</v>
      </c>
      <c r="C21" s="394"/>
      <c r="D21" s="249">
        <f>D7</f>
        <v>908526</v>
      </c>
      <c r="E21" s="317">
        <v>0</v>
      </c>
      <c r="F21" s="250">
        <f>(D21*E21)</f>
        <v>0</v>
      </c>
      <c r="G21" s="89"/>
    </row>
    <row r="22" spans="2:9" ht="16.5" thickTop="1" thickBot="1">
      <c r="B22" s="395" t="s">
        <v>37</v>
      </c>
      <c r="C22" s="396"/>
      <c r="D22" s="242">
        <f>D7</f>
        <v>908526</v>
      </c>
      <c r="E22" s="317">
        <v>0</v>
      </c>
      <c r="F22" s="251">
        <f>(D22*E22)</f>
        <v>0</v>
      </c>
      <c r="G22" s="89"/>
    </row>
    <row r="23" spans="2:9" ht="16.5" thickTop="1" thickBot="1">
      <c r="B23" s="389" t="s">
        <v>38</v>
      </c>
      <c r="C23" s="390"/>
      <c r="D23" s="252">
        <f>D7</f>
        <v>908526</v>
      </c>
      <c r="E23" s="317">
        <v>0</v>
      </c>
      <c r="F23" s="253">
        <f>(D23*E23)</f>
        <v>0</v>
      </c>
      <c r="G23" s="89"/>
    </row>
    <row r="24" spans="2:9" ht="16.5" thickTop="1" thickBot="1">
      <c r="B24" s="408" t="s">
        <v>108</v>
      </c>
      <c r="C24" s="409"/>
      <c r="D24" s="262">
        <f>+D7</f>
        <v>908526</v>
      </c>
      <c r="E24" s="317">
        <v>0</v>
      </c>
      <c r="F24" s="253">
        <f>(D24*E24)</f>
        <v>0</v>
      </c>
      <c r="G24" s="89"/>
    </row>
    <row r="25" spans="2:9" ht="16" thickBot="1">
      <c r="B25" s="410"/>
      <c r="C25" s="411"/>
      <c r="D25" s="263"/>
      <c r="E25" s="264"/>
      <c r="F25" s="265"/>
      <c r="G25" s="89"/>
    </row>
    <row r="26" spans="2:9" ht="16.5" thickTop="1" thickBot="1">
      <c r="B26" s="344" t="s">
        <v>152</v>
      </c>
      <c r="C26" s="374"/>
      <c r="D26" s="266">
        <f>D7</f>
        <v>908526</v>
      </c>
      <c r="E26" s="267">
        <f>SUM(E12:E24)+E10</f>
        <v>0.11717221081179845</v>
      </c>
      <c r="F26" s="268">
        <f>F12+F13+F14+F15+F17+F18+F19+F21+F22+F23+F24</f>
        <v>0</v>
      </c>
      <c r="G26" s="89"/>
      <c r="H26" s="269"/>
      <c r="I26" s="269"/>
    </row>
    <row r="27" spans="2:9" ht="13" thickTop="1">
      <c r="E27" s="275"/>
      <c r="G27" s="89"/>
    </row>
    <row r="28" spans="2:9">
      <c r="E28" s="276"/>
      <c r="G28" s="89"/>
    </row>
    <row r="29" spans="2:9">
      <c r="B29" s="368" t="s">
        <v>98</v>
      </c>
      <c r="C29" s="369"/>
      <c r="D29" s="134" t="s">
        <v>99</v>
      </c>
      <c r="E29" s="134" t="s">
        <v>153</v>
      </c>
      <c r="F29" s="134" t="s">
        <v>103</v>
      </c>
      <c r="G29" s="134" t="s">
        <v>101</v>
      </c>
      <c r="H29" s="134" t="s">
        <v>102</v>
      </c>
      <c r="I29" s="135"/>
    </row>
    <row r="30" spans="2:9">
      <c r="B30" s="407" t="str">
        <f>B5</f>
        <v>AYUDANTE RASO - 1 SMMLV</v>
      </c>
      <c r="C30" s="407"/>
      <c r="D30" s="137">
        <f>+D7</f>
        <v>908526</v>
      </c>
      <c r="E30" s="138">
        <f>+D30*(1+(E26))</f>
        <v>1014980.0000000001</v>
      </c>
      <c r="F30" s="139">
        <v>30</v>
      </c>
      <c r="G30" s="140">
        <f>+E30/F30</f>
        <v>33832.666666666672</v>
      </c>
      <c r="H30" s="141">
        <f>+G30/8</f>
        <v>4229.0833333333339</v>
      </c>
      <c r="I30" s="142"/>
    </row>
    <row r="31" spans="2:9">
      <c r="G31" s="89"/>
    </row>
    <row r="32" spans="2:9">
      <c r="G32" s="89"/>
    </row>
    <row r="33" spans="2:9">
      <c r="G33" s="89"/>
    </row>
    <row r="34" spans="2:9" ht="13" thickBot="1">
      <c r="G34" s="89"/>
    </row>
    <row r="35" spans="2:9" ht="61.25" customHeight="1" thickTop="1" thickBot="1">
      <c r="B35" s="94"/>
      <c r="C35" s="360" t="s">
        <v>106</v>
      </c>
      <c r="D35" s="361"/>
      <c r="E35" s="361"/>
      <c r="F35" s="362"/>
      <c r="G35" s="282"/>
      <c r="H35" s="282"/>
    </row>
    <row r="36" spans="2:9" ht="43" customHeight="1" thickTop="1" thickBot="1">
      <c r="B36" s="365" t="s">
        <v>155</v>
      </c>
      <c r="C36" s="366"/>
      <c r="D36" s="366"/>
      <c r="E36" s="366"/>
      <c r="F36" s="367"/>
      <c r="G36" s="89"/>
    </row>
    <row r="37" spans="2:9" ht="16" thickTop="1">
      <c r="B37" s="375"/>
      <c r="C37" s="376"/>
      <c r="D37" s="95"/>
      <c r="E37" s="95"/>
      <c r="F37" s="96"/>
      <c r="G37" s="89"/>
    </row>
    <row r="38" spans="2:9" ht="15.5">
      <c r="B38" s="381" t="s">
        <v>27</v>
      </c>
      <c r="C38" s="382"/>
      <c r="D38" s="98">
        <f>+$F$1*2</f>
        <v>1817052</v>
      </c>
      <c r="E38" s="99"/>
      <c r="F38" s="100"/>
      <c r="G38" s="89"/>
      <c r="H38" s="241"/>
      <c r="I38" s="241"/>
    </row>
    <row r="39" spans="2:9" ht="15.5">
      <c r="B39" s="412" t="s">
        <v>107</v>
      </c>
      <c r="C39" s="413"/>
      <c r="D39" s="153">
        <f>D38*12</f>
        <v>21804624</v>
      </c>
      <c r="E39" s="148"/>
      <c r="F39" s="149"/>
      <c r="G39" s="89"/>
    </row>
    <row r="40" spans="2:9" ht="15.5">
      <c r="B40" s="381" t="s">
        <v>90</v>
      </c>
      <c r="C40" s="382"/>
      <c r="D40" s="98">
        <f>+IF(D38&lt;=$F$1*2,$F$2,0)</f>
        <v>106454</v>
      </c>
      <c r="E40" s="99"/>
      <c r="F40" s="100"/>
      <c r="G40" s="89"/>
    </row>
    <row r="41" spans="2:9" ht="16" thickBot="1">
      <c r="B41" s="414" t="s">
        <v>29</v>
      </c>
      <c r="C41" s="415"/>
      <c r="D41" s="154">
        <f>D40*12</f>
        <v>1277448</v>
      </c>
      <c r="E41" s="318">
        <f>D41/D39</f>
        <v>5.8586105405899223E-2</v>
      </c>
      <c r="F41" s="151"/>
      <c r="G41" s="89"/>
    </row>
    <row r="42" spans="2:9" ht="16.5" thickTop="1" thickBot="1">
      <c r="B42" s="344" t="s">
        <v>30</v>
      </c>
      <c r="C42" s="374"/>
      <c r="D42" s="107" t="s">
        <v>24</v>
      </c>
      <c r="E42" s="108" t="s">
        <v>92</v>
      </c>
      <c r="F42" s="109" t="s">
        <v>26</v>
      </c>
      <c r="G42" s="89"/>
    </row>
    <row r="43" spans="2:9" ht="16.5" thickTop="1" thickBot="1">
      <c r="B43" s="375" t="s">
        <v>93</v>
      </c>
      <c r="C43" s="376"/>
      <c r="D43" s="110">
        <f>D38+D40</f>
        <v>1923506</v>
      </c>
      <c r="E43" s="308">
        <v>0</v>
      </c>
      <c r="F43" s="111">
        <f>D43*E43</f>
        <v>0</v>
      </c>
      <c r="G43" s="97"/>
    </row>
    <row r="44" spans="2:9" ht="16.5" thickTop="1" thickBot="1">
      <c r="B44" s="412" t="s">
        <v>94</v>
      </c>
      <c r="C44" s="413"/>
      <c r="D44" s="153">
        <f>(D38+D40)</f>
        <v>1923506</v>
      </c>
      <c r="E44" s="308">
        <v>0</v>
      </c>
      <c r="F44" s="155">
        <f>(D44*E44)</f>
        <v>0</v>
      </c>
      <c r="G44" s="89"/>
    </row>
    <row r="45" spans="2:9" ht="16.5" thickTop="1" thickBot="1">
      <c r="B45" s="381" t="s">
        <v>95</v>
      </c>
      <c r="C45" s="382"/>
      <c r="D45" s="98">
        <f>D38</f>
        <v>1817052</v>
      </c>
      <c r="E45" s="308">
        <v>0</v>
      </c>
      <c r="F45" s="113">
        <f>D45*E45</f>
        <v>0</v>
      </c>
      <c r="G45" s="89"/>
    </row>
    <row r="46" spans="2:9" ht="16.5" thickTop="1" thickBot="1">
      <c r="B46" s="414" t="s">
        <v>96</v>
      </c>
      <c r="C46" s="415"/>
      <c r="D46" s="154">
        <f>D40+D38</f>
        <v>1923506</v>
      </c>
      <c r="E46" s="308">
        <v>0</v>
      </c>
      <c r="F46" s="156">
        <f>(D46*E46)</f>
        <v>0</v>
      </c>
      <c r="G46" s="89"/>
    </row>
    <row r="47" spans="2:9" ht="16.5" thickTop="1" thickBot="1">
      <c r="B47" s="344" t="s">
        <v>31</v>
      </c>
      <c r="C47" s="374"/>
      <c r="D47" s="115"/>
      <c r="E47" s="116"/>
      <c r="F47" s="117"/>
      <c r="G47" s="89"/>
    </row>
    <row r="48" spans="2:9" ht="16.5" thickTop="1" thickBot="1">
      <c r="B48" s="375" t="s">
        <v>32</v>
      </c>
      <c r="C48" s="376"/>
      <c r="D48" s="110">
        <f>D38</f>
        <v>1817052</v>
      </c>
      <c r="E48" s="308">
        <v>0</v>
      </c>
      <c r="F48" s="111">
        <f>D39*E48</f>
        <v>0</v>
      </c>
      <c r="G48" s="89"/>
    </row>
    <row r="49" spans="2:9" ht="16.5" thickTop="1" thickBot="1">
      <c r="B49" s="412" t="s">
        <v>33</v>
      </c>
      <c r="C49" s="413"/>
      <c r="D49" s="153">
        <f>D38</f>
        <v>1817052</v>
      </c>
      <c r="E49" s="308">
        <v>0</v>
      </c>
      <c r="F49" s="155">
        <f>D39*E49</f>
        <v>0</v>
      </c>
      <c r="G49" s="89"/>
    </row>
    <row r="50" spans="2:9" ht="16.5" thickTop="1" thickBot="1">
      <c r="B50" s="379" t="s">
        <v>34</v>
      </c>
      <c r="C50" s="380"/>
      <c r="D50" s="118">
        <f>D38</f>
        <v>1817052</v>
      </c>
      <c r="E50" s="308">
        <v>0</v>
      </c>
      <c r="F50" s="119">
        <f>D39*E50</f>
        <v>0</v>
      </c>
      <c r="G50" s="89"/>
    </row>
    <row r="51" spans="2:9" ht="16.5" thickTop="1" thickBot="1">
      <c r="B51" s="344" t="s">
        <v>35</v>
      </c>
      <c r="C51" s="374"/>
      <c r="D51" s="120"/>
      <c r="E51" s="121"/>
      <c r="F51" s="122"/>
      <c r="G51" s="89"/>
    </row>
    <row r="52" spans="2:9" ht="16.5" thickTop="1" thickBot="1">
      <c r="B52" s="375" t="s">
        <v>36</v>
      </c>
      <c r="C52" s="376"/>
      <c r="D52" s="110">
        <f>D38</f>
        <v>1817052</v>
      </c>
      <c r="E52" s="308">
        <v>0</v>
      </c>
      <c r="F52" s="111">
        <f>(D52*E52)</f>
        <v>0</v>
      </c>
      <c r="G52" s="89"/>
    </row>
    <row r="53" spans="2:9" ht="16.5" thickTop="1" thickBot="1">
      <c r="B53" s="412" t="s">
        <v>37</v>
      </c>
      <c r="C53" s="413"/>
      <c r="D53" s="153">
        <f>D38</f>
        <v>1817052</v>
      </c>
      <c r="E53" s="308">
        <v>0</v>
      </c>
      <c r="F53" s="155">
        <f>(D53*E53)</f>
        <v>0</v>
      </c>
      <c r="G53" s="89"/>
    </row>
    <row r="54" spans="2:9" ht="16.5" thickTop="1" thickBot="1">
      <c r="B54" s="381" t="s">
        <v>38</v>
      </c>
      <c r="C54" s="382"/>
      <c r="D54" s="98">
        <f>D38</f>
        <v>1817052</v>
      </c>
      <c r="E54" s="308">
        <v>0</v>
      </c>
      <c r="F54" s="113">
        <f>(D54*E54)</f>
        <v>0</v>
      </c>
      <c r="G54" s="89"/>
    </row>
    <row r="55" spans="2:9" ht="16.5" thickTop="1" thickBot="1">
      <c r="B55" s="383" t="s">
        <v>108</v>
      </c>
      <c r="C55" s="384"/>
      <c r="D55" s="123">
        <f>+D38</f>
        <v>1817052</v>
      </c>
      <c r="E55" s="308">
        <v>0</v>
      </c>
      <c r="F55" s="124">
        <f>IF(D38&lt;=$F$1*2,$F$1*E55,0)</f>
        <v>0</v>
      </c>
      <c r="G55" s="89"/>
    </row>
    <row r="56" spans="2:9" ht="16" thickBot="1">
      <c r="B56" s="385"/>
      <c r="C56" s="386"/>
      <c r="D56" s="125"/>
      <c r="E56" s="126"/>
      <c r="F56" s="127"/>
      <c r="G56" s="89"/>
      <c r="H56" s="416"/>
      <c r="I56" s="416"/>
    </row>
    <row r="57" spans="2:9" ht="33" customHeight="1" thickTop="1" thickBot="1">
      <c r="B57" s="417" t="str">
        <f>B36</f>
        <v>OFICIAL DE: ELECTRICISITA, ALBAÑILERÍA, DEMOLICIONES, OBRA NEGRA, PLOMERÍA, RETIROS, JARDINERÍA Y URBANISMO- 2,0 SMMLV</v>
      </c>
      <c r="C57" s="418"/>
      <c r="D57" s="107">
        <f>D38</f>
        <v>1817052</v>
      </c>
      <c r="E57" s="128">
        <f>SUM(E43:E55)+E41</f>
        <v>5.8586105405899223E-2</v>
      </c>
      <c r="F57" s="270">
        <f>F43+F44+F45+F46+F48+F49+F50+F52+F53+F54+F55</f>
        <v>0</v>
      </c>
      <c r="G57" s="89"/>
      <c r="H57" s="241"/>
      <c r="I57" s="241"/>
    </row>
    <row r="58" spans="2:9" ht="13" thickTop="1">
      <c r="E58" s="275"/>
      <c r="G58" s="89"/>
    </row>
    <row r="59" spans="2:9">
      <c r="G59" s="89"/>
    </row>
    <row r="60" spans="2:9" ht="25">
      <c r="B60" s="368" t="s">
        <v>98</v>
      </c>
      <c r="C60" s="369"/>
      <c r="D60" s="134" t="s">
        <v>99</v>
      </c>
      <c r="E60" s="134" t="s">
        <v>154</v>
      </c>
      <c r="F60" s="134" t="s">
        <v>103</v>
      </c>
      <c r="G60" s="134" t="s">
        <v>101</v>
      </c>
      <c r="H60" s="134" t="s">
        <v>102</v>
      </c>
      <c r="I60" s="135"/>
    </row>
    <row r="61" spans="2:9">
      <c r="B61" s="407" t="str">
        <f>B36</f>
        <v>OFICIAL DE: ELECTRICISITA, ALBAÑILERÍA, DEMOLICIONES, OBRA NEGRA, PLOMERÍA, RETIROS, JARDINERÍA Y URBANISMO- 2,0 SMMLV</v>
      </c>
      <c r="C61" s="407"/>
      <c r="D61" s="137">
        <f>+D38</f>
        <v>1817052</v>
      </c>
      <c r="E61" s="138">
        <f>+D61*(1+E57)</f>
        <v>1923505.9999999998</v>
      </c>
      <c r="F61" s="139">
        <v>30</v>
      </c>
      <c r="G61" s="140">
        <f>+E61/F61</f>
        <v>64116.866666666661</v>
      </c>
      <c r="H61" s="141">
        <f>+G61/8</f>
        <v>8014.6083333333327</v>
      </c>
      <c r="I61" s="142"/>
    </row>
    <row r="62" spans="2:9">
      <c r="G62" s="89"/>
    </row>
    <row r="63" spans="2:9">
      <c r="G63" s="89"/>
    </row>
  </sheetData>
  <mergeCells count="51">
    <mergeCell ref="H56:I56"/>
    <mergeCell ref="B57:C57"/>
    <mergeCell ref="B60:C60"/>
    <mergeCell ref="B61:C61"/>
    <mergeCell ref="B49:C49"/>
    <mergeCell ref="B50:C50"/>
    <mergeCell ref="B51:C51"/>
    <mergeCell ref="B52:C52"/>
    <mergeCell ref="B53:C53"/>
    <mergeCell ref="B54:C54"/>
    <mergeCell ref="B55:C55"/>
    <mergeCell ref="B56:C56"/>
    <mergeCell ref="B48:C48"/>
    <mergeCell ref="B37:C37"/>
    <mergeCell ref="B38:C38"/>
    <mergeCell ref="B39:C39"/>
    <mergeCell ref="B40:C40"/>
    <mergeCell ref="B41:C41"/>
    <mergeCell ref="B42:C42"/>
    <mergeCell ref="B43:C43"/>
    <mergeCell ref="B44:C44"/>
    <mergeCell ref="B45:C45"/>
    <mergeCell ref="B46:C46"/>
    <mergeCell ref="B47:C47"/>
    <mergeCell ref="C35:F35"/>
    <mergeCell ref="B36:F36"/>
    <mergeCell ref="B30:C30"/>
    <mergeCell ref="B22:C22"/>
    <mergeCell ref="B23:C23"/>
    <mergeCell ref="B24:C24"/>
    <mergeCell ref="B25:C25"/>
    <mergeCell ref="B26:C26"/>
    <mergeCell ref="B29:C29"/>
    <mergeCell ref="B19:C19"/>
    <mergeCell ref="B20:C20"/>
    <mergeCell ref="B21:C21"/>
    <mergeCell ref="B10:C10"/>
    <mergeCell ref="B11:C11"/>
    <mergeCell ref="B12:C12"/>
    <mergeCell ref="B13:C13"/>
    <mergeCell ref="B14:C14"/>
    <mergeCell ref="B15:C15"/>
    <mergeCell ref="B9:C9"/>
    <mergeCell ref="B16:C16"/>
    <mergeCell ref="B17:C17"/>
    <mergeCell ref="B18:C18"/>
    <mergeCell ref="C4:F4"/>
    <mergeCell ref="B5:F5"/>
    <mergeCell ref="B6:C6"/>
    <mergeCell ref="B7:C7"/>
    <mergeCell ref="B8:C8"/>
  </mergeCells>
  <pageMargins left="0.7" right="0.7" top="0.75" bottom="0.75" header="0.3" footer="0.3"/>
  <pageSetup scale="59" orientation="landscape"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summaryRight="0"/>
    <pageSetUpPr fitToPage="1"/>
  </sheetPr>
  <dimension ref="B2:M24"/>
  <sheetViews>
    <sheetView topLeftCell="B1" zoomScale="70" zoomScaleNormal="70" zoomScaleSheetLayoutView="70" zoomScalePageLayoutView="120" workbookViewId="0">
      <selection activeCell="G13" sqref="G13"/>
    </sheetView>
  </sheetViews>
  <sheetFormatPr baseColWidth="10" defaultColWidth="11.453125" defaultRowHeight="12.5"/>
  <cols>
    <col min="1" max="1" width="1.81640625" style="89" customWidth="1"/>
    <col min="2" max="2" width="8.453125" style="89" customWidth="1"/>
    <col min="3" max="3" width="44.453125" style="89" customWidth="1"/>
    <col min="4" max="4" width="16.1796875" style="89" customWidth="1"/>
    <col min="5" max="5" width="13.453125" style="89" customWidth="1"/>
    <col min="6" max="6" width="17.1796875" style="89" customWidth="1"/>
    <col min="7" max="7" width="13.81640625" style="89" customWidth="1"/>
    <col min="8" max="8" width="16.81640625" style="89" customWidth="1"/>
    <col min="9" max="9" width="19.81640625" style="89" customWidth="1"/>
    <col min="10" max="10" width="18.1796875" style="162" customWidth="1"/>
    <col min="11" max="11" width="16.1796875" style="89" customWidth="1"/>
    <col min="12" max="12" width="14.1796875" style="89" bestFit="1" customWidth="1"/>
    <col min="13" max="16384" width="11.453125" style="89"/>
  </cols>
  <sheetData>
    <row r="2" spans="2:13" ht="13" thickBot="1"/>
    <row r="3" spans="2:13" ht="87.65" customHeight="1" thickTop="1" thickBot="1">
      <c r="B3" s="422"/>
      <c r="C3" s="423"/>
      <c r="D3" s="424" t="s">
        <v>109</v>
      </c>
      <c r="E3" s="424"/>
      <c r="F3" s="424"/>
      <c r="G3" s="424"/>
      <c r="H3" s="424"/>
      <c r="I3" s="425"/>
    </row>
    <row r="4" spans="2:13" ht="49.5" customHeight="1" thickTop="1" thickBot="1">
      <c r="B4" s="163" t="s">
        <v>40</v>
      </c>
      <c r="C4" s="164" t="s">
        <v>110</v>
      </c>
      <c r="D4" s="165" t="s">
        <v>111</v>
      </c>
      <c r="E4" s="164" t="s">
        <v>92</v>
      </c>
      <c r="F4" s="165" t="s">
        <v>112</v>
      </c>
      <c r="G4" s="166" t="s">
        <v>113</v>
      </c>
      <c r="H4" s="166" t="s">
        <v>114</v>
      </c>
      <c r="I4" s="167" t="s">
        <v>39</v>
      </c>
    </row>
    <row r="5" spans="2:13" ht="24.75" customHeight="1" thickTop="1" thickBot="1">
      <c r="B5" s="168">
        <v>1</v>
      </c>
      <c r="C5" s="169" t="s">
        <v>115</v>
      </c>
      <c r="D5" s="170"/>
      <c r="E5" s="170"/>
      <c r="F5" s="170"/>
      <c r="G5" s="170"/>
      <c r="H5" s="171"/>
      <c r="I5" s="172"/>
    </row>
    <row r="6" spans="2:13" ht="14" thickTop="1" thickBot="1">
      <c r="B6" s="173" t="s">
        <v>116</v>
      </c>
      <c r="C6" s="174" t="s">
        <v>117</v>
      </c>
      <c r="D6" s="175"/>
      <c r="E6" s="175"/>
      <c r="F6" s="175"/>
      <c r="G6" s="175"/>
      <c r="H6" s="176"/>
      <c r="I6" s="177"/>
    </row>
    <row r="7" spans="2:13" s="194" customFormat="1" ht="61.5" customHeight="1" thickTop="1" thickBot="1">
      <c r="B7" s="182" t="s">
        <v>118</v>
      </c>
      <c r="C7" s="190" t="s">
        <v>150</v>
      </c>
      <c r="D7" s="178">
        <f>'F.P. Profesionales '!D27</f>
        <v>2725578</v>
      </c>
      <c r="E7" s="179">
        <f>(1+'F.P. Profesionales '!E27)</f>
        <v>1</v>
      </c>
      <c r="F7" s="180">
        <v>1</v>
      </c>
      <c r="G7" s="191">
        <v>12</v>
      </c>
      <c r="H7" s="192">
        <v>1</v>
      </c>
      <c r="I7" s="193">
        <f>ROUND((D7*E7*F7*G7*H7),0)</f>
        <v>32706936</v>
      </c>
      <c r="J7" s="298"/>
    </row>
    <row r="8" spans="2:13" ht="42" customHeight="1" thickTop="1" thickBot="1">
      <c r="B8" s="273">
        <v>2</v>
      </c>
      <c r="C8" s="169" t="s">
        <v>120</v>
      </c>
      <c r="D8" s="199"/>
      <c r="E8" s="199"/>
      <c r="F8" s="199"/>
      <c r="G8" s="203"/>
      <c r="H8" s="204"/>
      <c r="I8" s="200"/>
      <c r="J8" s="299"/>
    </row>
    <row r="9" spans="2:13" ht="14" thickTop="1" thickBot="1">
      <c r="B9" s="173">
        <v>2.1</v>
      </c>
      <c r="C9" s="174" t="s">
        <v>121</v>
      </c>
      <c r="D9" s="195"/>
      <c r="E9" s="195"/>
      <c r="F9" s="195"/>
      <c r="G9" s="201"/>
      <c r="H9" s="202"/>
      <c r="I9" s="196"/>
      <c r="J9" s="299"/>
    </row>
    <row r="10" spans="2:13" s="181" customFormat="1" ht="72.650000000000006" customHeight="1" thickTop="1">
      <c r="B10" s="198" t="s">
        <v>119</v>
      </c>
      <c r="C10" s="183" t="s">
        <v>187</v>
      </c>
      <c r="D10" s="184">
        <f>'F.P. Profesionales '!D56</f>
        <v>2271315</v>
      </c>
      <c r="E10" s="185">
        <f>(1+'F.P. Profesionales '!E56)</f>
        <v>1</v>
      </c>
      <c r="F10" s="186">
        <v>1</v>
      </c>
      <c r="G10" s="187">
        <v>12</v>
      </c>
      <c r="H10" s="188">
        <v>1</v>
      </c>
      <c r="I10" s="189">
        <f>ROUND((D10*E10*F10*G10*H10),0)</f>
        <v>27255780</v>
      </c>
      <c r="J10" s="298"/>
    </row>
    <row r="11" spans="2:13" ht="13" thickBot="1">
      <c r="I11" s="181"/>
      <c r="M11" s="271"/>
    </row>
    <row r="12" spans="2:13" ht="24" customHeight="1" thickTop="1" thickBot="1">
      <c r="B12" s="205"/>
      <c r="C12" s="206" t="s">
        <v>122</v>
      </c>
      <c r="D12" s="207"/>
      <c r="E12" s="207"/>
      <c r="F12" s="207"/>
      <c r="G12" s="207"/>
      <c r="H12" s="208"/>
      <c r="I12" s="209"/>
      <c r="J12" s="301"/>
      <c r="K12" s="152"/>
      <c r="L12" s="272"/>
    </row>
    <row r="13" spans="2:13" s="181" customFormat="1" ht="100" customHeight="1" thickTop="1">
      <c r="B13" s="210"/>
      <c r="C13" s="211" t="s">
        <v>189</v>
      </c>
      <c r="D13" s="212"/>
      <c r="E13" s="213"/>
      <c r="F13" s="214"/>
      <c r="G13" s="274">
        <v>0</v>
      </c>
      <c r="H13" s="215" t="s">
        <v>123</v>
      </c>
      <c r="I13" s="216"/>
      <c r="J13" s="300"/>
    </row>
    <row r="14" spans="2:13" s="181" customFormat="1">
      <c r="B14" s="210"/>
      <c r="C14" s="211" t="s">
        <v>124</v>
      </c>
      <c r="D14" s="212"/>
      <c r="E14" s="213"/>
      <c r="F14" s="214"/>
      <c r="G14" s="274">
        <v>0</v>
      </c>
      <c r="H14" s="215" t="s">
        <v>125</v>
      </c>
      <c r="I14" s="216"/>
      <c r="J14" s="197"/>
    </row>
    <row r="15" spans="2:13" ht="32" customHeight="1" thickBot="1">
      <c r="B15" s="217"/>
      <c r="C15" s="218" t="s">
        <v>175</v>
      </c>
      <c r="D15" s="219"/>
      <c r="E15" s="219"/>
      <c r="F15" s="219"/>
      <c r="G15" s="307">
        <f>SUM(G13:G14)</f>
        <v>0</v>
      </c>
      <c r="H15" s="220"/>
      <c r="I15" s="221"/>
    </row>
    <row r="16" spans="2:13" ht="14.25" customHeight="1" thickTop="1" thickBot="1">
      <c r="B16" s="426" t="s">
        <v>126</v>
      </c>
      <c r="C16" s="427"/>
      <c r="D16" s="427"/>
      <c r="E16" s="427"/>
      <c r="F16" s="428"/>
      <c r="G16" s="222"/>
      <c r="H16" s="223"/>
      <c r="I16" s="224"/>
    </row>
    <row r="17" spans="2:11" ht="13" thickTop="1"/>
    <row r="18" spans="2:11" ht="14">
      <c r="D18" s="429"/>
      <c r="E18" s="429"/>
      <c r="F18" s="429"/>
      <c r="G18" s="429"/>
      <c r="H18" s="429"/>
      <c r="I18" s="429"/>
      <c r="J18" s="429"/>
      <c r="K18" s="429"/>
    </row>
    <row r="19" spans="2:11" ht="67.5" customHeight="1">
      <c r="B19" s="304">
        <v>1</v>
      </c>
      <c r="C19" s="430" t="s">
        <v>188</v>
      </c>
      <c r="D19" s="430"/>
      <c r="E19" s="430"/>
      <c r="F19" s="430"/>
      <c r="G19" s="430"/>
      <c r="H19" s="430"/>
      <c r="I19" s="430"/>
      <c r="J19" s="302"/>
      <c r="K19" s="302"/>
    </row>
    <row r="20" spans="2:11" ht="31.5" customHeight="1">
      <c r="B20" s="304">
        <v>2</v>
      </c>
      <c r="C20" s="430" t="s">
        <v>149</v>
      </c>
      <c r="D20" s="430"/>
      <c r="E20" s="430"/>
      <c r="F20" s="430"/>
      <c r="G20" s="430"/>
      <c r="H20" s="430"/>
      <c r="I20" s="430"/>
      <c r="J20" s="305"/>
      <c r="K20" s="305"/>
    </row>
    <row r="21" spans="2:11" ht="41.15" customHeight="1">
      <c r="B21" s="304">
        <v>3</v>
      </c>
      <c r="C21" s="430" t="s">
        <v>183</v>
      </c>
      <c r="D21" s="430" t="s">
        <v>178</v>
      </c>
      <c r="E21" s="430" t="s">
        <v>178</v>
      </c>
      <c r="F21" s="430"/>
      <c r="G21" s="430"/>
      <c r="H21" s="430"/>
      <c r="I21" s="430"/>
      <c r="J21" s="305"/>
      <c r="K21" s="305"/>
    </row>
    <row r="22" spans="2:11" ht="68.150000000000006" customHeight="1">
      <c r="B22" s="304">
        <v>4</v>
      </c>
      <c r="C22" s="419" t="s">
        <v>184</v>
      </c>
      <c r="D22" s="420"/>
      <c r="E22" s="420"/>
      <c r="F22" s="420"/>
      <c r="G22" s="420"/>
      <c r="H22" s="420"/>
      <c r="I22" s="421"/>
      <c r="J22" s="306"/>
    </row>
    <row r="23" spans="2:11" ht="48" customHeight="1">
      <c r="B23" s="304">
        <v>5</v>
      </c>
      <c r="C23" s="419" t="s">
        <v>185</v>
      </c>
      <c r="D23" s="420"/>
      <c r="E23" s="420"/>
      <c r="F23" s="420"/>
      <c r="G23" s="420"/>
      <c r="H23" s="420"/>
      <c r="I23" s="421"/>
      <c r="J23" s="306"/>
    </row>
    <row r="24" spans="2:11" ht="38.5" customHeight="1">
      <c r="B24" s="304">
        <v>6</v>
      </c>
      <c r="C24" s="419" t="s">
        <v>186</v>
      </c>
      <c r="D24" s="420"/>
      <c r="E24" s="420"/>
      <c r="F24" s="420"/>
      <c r="G24" s="420"/>
      <c r="H24" s="420"/>
      <c r="I24" s="421"/>
      <c r="J24" s="306"/>
    </row>
  </sheetData>
  <mergeCells count="10">
    <mergeCell ref="C23:I23"/>
    <mergeCell ref="C24:I24"/>
    <mergeCell ref="B3:C3"/>
    <mergeCell ref="D3:I3"/>
    <mergeCell ref="B16:F16"/>
    <mergeCell ref="D18:K18"/>
    <mergeCell ref="C19:I19"/>
    <mergeCell ref="C20:I20"/>
    <mergeCell ref="C21:I21"/>
    <mergeCell ref="C22:I22"/>
  </mergeCells>
  <pageMargins left="0.70866141732283472" right="0.70866141732283472" top="0.74803149606299213" bottom="0.74803149606299213" header="0.31496062992125984" footer="0.31496062992125984"/>
  <pageSetup paperSize="9" scale="72"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F30"/>
  <sheetViews>
    <sheetView zoomScale="85" zoomScaleNormal="85" workbookViewId="0">
      <selection activeCell="H4" sqref="H4"/>
    </sheetView>
  </sheetViews>
  <sheetFormatPr baseColWidth="10" defaultColWidth="11.453125" defaultRowHeight="14.5"/>
  <cols>
    <col min="1" max="1" width="3.81640625" style="27" customWidth="1"/>
    <col min="2" max="2" width="92.81640625" style="27" bestFit="1" customWidth="1"/>
    <col min="3" max="3" width="18.54296875" style="27" customWidth="1"/>
    <col min="4" max="4" width="15" style="27" bestFit="1" customWidth="1"/>
    <col min="5" max="5" width="18" style="27" bestFit="1" customWidth="1"/>
    <col min="6" max="16384" width="11.453125" style="27"/>
  </cols>
  <sheetData>
    <row r="1" spans="1:5" ht="15" thickBot="1">
      <c r="B1" s="437" t="s">
        <v>191</v>
      </c>
      <c r="C1" s="438"/>
      <c r="D1" s="438"/>
      <c r="E1" s="439"/>
    </row>
    <row r="2" spans="1:5" ht="15" thickBot="1">
      <c r="B2" s="437" t="s">
        <v>177</v>
      </c>
      <c r="C2" s="438"/>
      <c r="D2" s="438"/>
      <c r="E2" s="439"/>
    </row>
    <row r="3" spans="1:5" ht="18" customHeight="1" thickBot="1">
      <c r="A3" s="28"/>
      <c r="B3" s="437" t="s">
        <v>44</v>
      </c>
      <c r="C3" s="438"/>
      <c r="D3" s="438"/>
      <c r="E3" s="439"/>
    </row>
    <row r="4" spans="1:5" ht="101.5" customHeight="1" thickBot="1">
      <c r="B4" s="437" t="s">
        <v>207</v>
      </c>
      <c r="C4" s="438"/>
      <c r="D4" s="438"/>
      <c r="E4" s="439"/>
    </row>
    <row r="5" spans="1:5" ht="15" thickBot="1">
      <c r="B5" s="29" t="s">
        <v>45</v>
      </c>
      <c r="C5" s="29" t="s">
        <v>18</v>
      </c>
      <c r="D5" s="29" t="s">
        <v>19</v>
      </c>
      <c r="E5" s="29" t="s">
        <v>20</v>
      </c>
    </row>
    <row r="6" spans="1:5">
      <c r="B6" s="30" t="str">
        <f>'ANEXO2E AREA METROP'!B5:K5</f>
        <v>MANTENIMIENTO DE REDES HIDROSANITARIAS ÁREA METROPOLITANA</v>
      </c>
      <c r="C6" s="31">
        <f>ROUND('ANEXO2E AREA METROP'!K19,0)</f>
        <v>0</v>
      </c>
      <c r="D6" s="31">
        <f>ROUND('ANEXO2E AREA METROP'!K20,0)</f>
        <v>0</v>
      </c>
      <c r="E6" s="32">
        <f>ROUND('ANEXO2E AREA METROP'!K21,0)</f>
        <v>0</v>
      </c>
    </row>
    <row r="7" spans="1:5" ht="29">
      <c r="B7" s="33" t="str">
        <f>'ANEXO2F S. ORIENTE'!B5:L5</f>
        <v>MANTENIMIENTO DE REDES HIDROSANITARIAS SEDE ORIENTE (CARMEN DE VIBORAL) Y BIOFABRICA (SAN ANTONIO DE PEREIRA)</v>
      </c>
      <c r="C7" s="34">
        <f>ROUND('ANEXO2F S. ORIENTE'!L19,0)</f>
        <v>0</v>
      </c>
      <c r="D7" s="34">
        <f>ROUND('ANEXO2F S. ORIENTE'!L20,0)</f>
        <v>0</v>
      </c>
      <c r="E7" s="35">
        <f>ROUND('ANEXO2F S. ORIENTE'!L21,0)</f>
        <v>0</v>
      </c>
    </row>
    <row r="8" spans="1:5">
      <c r="B8" s="33" t="str">
        <f>'ANEXOS2G S. URABÁ'!B5:L5</f>
        <v>MANTENIMIENTO DE REDES HIDROSANITARIAS SEDES DE URABÁ: TURBO, APARTADÓ Y CAREPA</v>
      </c>
      <c r="C8" s="34">
        <f>ROUND('ANEXOS2G S. URABÁ'!L19,0)</f>
        <v>0</v>
      </c>
      <c r="D8" s="34">
        <f>ROUND('ANEXOS2G S. URABÁ'!L20,0)</f>
        <v>0</v>
      </c>
      <c r="E8" s="35">
        <f>ROUND('ANEXOS2G S. URABÁ'!L21,0)</f>
        <v>0</v>
      </c>
    </row>
    <row r="9" spans="1:5">
      <c r="B9" s="33" t="str">
        <f>'ANEXO2H S. YARUMAL'!B5:L5</f>
        <v>MANTENIMIENTO DE REDES HIDROSANITARIAS SEDE YARUMAL</v>
      </c>
      <c r="C9" s="34">
        <f>'ANEXO2H S. YARUMAL'!L19</f>
        <v>0</v>
      </c>
      <c r="D9" s="34">
        <f>'ANEXO2H S. YARUMAL'!L20</f>
        <v>0</v>
      </c>
      <c r="E9" s="35">
        <f>'ANEXO2H S. YARUMAL'!L21</f>
        <v>0</v>
      </c>
    </row>
    <row r="10" spans="1:5">
      <c r="B10" s="33" t="str">
        <f>'ANEXO2I S. AMALFI SEGOVIA'!B5:L5</f>
        <v>MANTENIMIENTO DE REDES HIDROSANITARIAS SEDES AMALFI Y SEGOVIA</v>
      </c>
      <c r="C10" s="34">
        <f>'ANEXO2I S. AMALFI SEGOVIA'!L19</f>
        <v>0</v>
      </c>
      <c r="D10" s="34">
        <f>'ANEXO2I S. AMALFI SEGOVIA'!L20</f>
        <v>0</v>
      </c>
      <c r="E10" s="35">
        <f>'ANEXO2I S. AMALFI SEGOVIA'!L21</f>
        <v>0</v>
      </c>
    </row>
    <row r="11" spans="1:5">
      <c r="B11" s="33" t="str">
        <f>'ANEXO2J S. ANDES'!B5:L5</f>
        <v>MANTENIMIENTO DE REDES HIDROSANITARIAS SEDE ANDES</v>
      </c>
      <c r="C11" s="34">
        <f>'ANEXO2J S. ANDES'!L19</f>
        <v>0</v>
      </c>
      <c r="D11" s="34">
        <f>'ANEXO2J S. ANDES'!L20</f>
        <v>0</v>
      </c>
      <c r="E11" s="35">
        <f>'ANEXO2J S. ANDES'!L21</f>
        <v>0</v>
      </c>
    </row>
    <row r="12" spans="1:5">
      <c r="B12" s="33" t="str">
        <f>'ANEXO2K S. SANTAFE ANT'!B5:L5</f>
        <v>MANTENIMIENTO DE REDES HIDROSANITARIAS SEDE SANTAFÉ DE ANTIOQUIA</v>
      </c>
      <c r="C12" s="34">
        <f>'ANEXO2K S. SANTAFE ANT'!L19</f>
        <v>0</v>
      </c>
      <c r="D12" s="34">
        <f>'ANEXO2J S. ANDES'!L20</f>
        <v>0</v>
      </c>
      <c r="E12" s="35">
        <f>'ANEXO2K S. SANTAFE ANT'!L21</f>
        <v>0</v>
      </c>
    </row>
    <row r="13" spans="1:5">
      <c r="B13" s="33" t="str">
        <f>'ANEXO2L  S. PTO B Y SJ NUS'!B5:L5</f>
        <v>MANTENIMIENTO DE REDES HIDROSANITARIAS SEDES PUERTO BERRIO Y SAN JOSÉ DEL NUS</v>
      </c>
      <c r="C13" s="34">
        <f>ROUND('ANEXO2L  S. PTO B Y SJ NUS'!L19,0)</f>
        <v>0</v>
      </c>
      <c r="D13" s="34">
        <f>ROUND('ANEXO2L  S. PTO B Y SJ NUS'!L20,0)</f>
        <v>0</v>
      </c>
      <c r="E13" s="35">
        <f>ROUND('ANEXO2L  S. PTO B Y SJ NUS'!L21,0)</f>
        <v>0</v>
      </c>
    </row>
    <row r="14" spans="1:5">
      <c r="B14" s="33" t="str">
        <f>'ANEXO2M  S. SONSÓN'!B5:L5</f>
        <v>MANTENIMIENTO DE REDES HIDROSANITARIAS SEDE SONSÓN</v>
      </c>
      <c r="C14" s="34">
        <f>ROUND('ANEXO2M  S. SONSÓN'!L19,0)</f>
        <v>0</v>
      </c>
      <c r="D14" s="34">
        <f>ROUND('ANEXO2M  S. SONSÓN'!L20,0)</f>
        <v>0</v>
      </c>
      <c r="E14" s="35">
        <f>ROUND('ANEXO2M  S. SONSÓN'!L21,0)</f>
        <v>0</v>
      </c>
    </row>
    <row r="15" spans="1:5">
      <c r="B15" s="33" t="str">
        <f>'ANEXO2N H. VEGAS CLARA'!B5:L5</f>
        <v>MANTENIMIENTO DE REDES HIDROSANITARIAS SEDE HACIENDA VEGAS DE LA CLARA (PORCE)</v>
      </c>
      <c r="C15" s="34">
        <f>ROUND('ANEXO2N H. VEGAS CLARA'!L19,0)</f>
        <v>0</v>
      </c>
      <c r="D15" s="34">
        <f>ROUND('ANEXO2N H. VEGAS CLARA'!L20,0)</f>
        <v>0</v>
      </c>
      <c r="E15" s="35">
        <f>ROUND('ANEXO2N H. VEGAS CLARA'!L21,0)</f>
        <v>0</v>
      </c>
    </row>
    <row r="16" spans="1:5">
      <c r="B16" s="33" t="str">
        <f>'ANEXO2O H. LA MONTAÑA'!B5:L5</f>
        <v>MANTENIMIENTO DE REDES HIDROSANITARIAS SEDE HACIENDA LA MONTAÑA (SAN PEDRO)</v>
      </c>
      <c r="C16" s="34">
        <f>ROUND('ANEXO2O H. LA MONTAÑA'!L19,0)</f>
        <v>0</v>
      </c>
      <c r="D16" s="34">
        <f>ROUND('ANEXO2O H. LA MONTAÑA'!L20,0)</f>
        <v>0</v>
      </c>
      <c r="E16" s="35">
        <f>ROUND('ANEXO2O H. LA MONTAÑA'!L21,0)</f>
        <v>0</v>
      </c>
    </row>
    <row r="17" spans="2:6" ht="21.75" customHeight="1">
      <c r="B17" s="33" t="str">
        <f>'ANEXO2P CAUCASIA'!B5:L5</f>
        <v>MANTENIMIENTO DE REDES HIDROSANITARIAS SEDE BAJO CAUCA, CAUCASIA Y HACIENDA LA CANDELARIA</v>
      </c>
      <c r="C17" s="34">
        <f>ROUND('ANEXO2P CAUCASIA'!L19,0)</f>
        <v>0</v>
      </c>
      <c r="D17" s="34">
        <f>ROUND('ANEXO2P CAUCASIA'!L20,0)</f>
        <v>0</v>
      </c>
      <c r="E17" s="35">
        <f>ROUND('ANEXO2P CAUCASIA'!L21,0)</f>
        <v>0</v>
      </c>
    </row>
    <row r="18" spans="2:6">
      <c r="B18" s="33" t="str">
        <f>'ANEXO2Q H. PROGRESO'!B5:L5</f>
        <v>MANTENIMIENTO DE REDES HIDROSANITARIAS SEDE HACIENDA EL PROGRESO (HATILLO, BARBOSA)</v>
      </c>
      <c r="C18" s="34">
        <f>'ANEXO2Q H. PROGRESO'!L19</f>
        <v>0</v>
      </c>
      <c r="D18" s="34">
        <f>'ANEXO2Q H. PROGRESO'!L20</f>
        <v>0</v>
      </c>
      <c r="E18" s="35">
        <f>'ANEXO2Q H. PROGRESO'!L21</f>
        <v>0</v>
      </c>
    </row>
    <row r="19" spans="2:6">
      <c r="B19" s="33" t="str">
        <f>'ANEXO2R FRONTINO'!B5:L5</f>
        <v>MANTENIMIENTO DE REDES HIDROSANITARIAS SEDE FRONTINO, VEREDA EL CHUSCAL A 45MIN</v>
      </c>
      <c r="C19" s="34">
        <f>'ANEXO2R FRONTINO'!L19</f>
        <v>0</v>
      </c>
      <c r="D19" s="34">
        <f>'ANEXO2R FRONTINO'!L20</f>
        <v>0</v>
      </c>
      <c r="E19" s="35">
        <f>'ANEXO2R FRONTINO'!L21</f>
        <v>0</v>
      </c>
    </row>
    <row r="20" spans="2:6" ht="29">
      <c r="B20" s="33" t="s">
        <v>130</v>
      </c>
      <c r="C20" s="36">
        <v>74707474</v>
      </c>
      <c r="D20" s="34">
        <f>C20*0.19</f>
        <v>14194420.060000001</v>
      </c>
      <c r="E20" s="297">
        <f>(C20+D20)</f>
        <v>88901894.060000002</v>
      </c>
      <c r="F20" s="40"/>
    </row>
    <row r="21" spans="2:6" ht="15" thickBot="1">
      <c r="B21" s="37" t="s">
        <v>46</v>
      </c>
      <c r="C21" s="38">
        <f>SUM(C6:C20)</f>
        <v>74707474</v>
      </c>
      <c r="D21" s="38">
        <f>SUM(D6:D20)</f>
        <v>14194420.060000001</v>
      </c>
      <c r="E21" s="39">
        <f>SUM(E6:E20)</f>
        <v>88901894.060000002</v>
      </c>
    </row>
    <row r="22" spans="2:6">
      <c r="B22" s="40"/>
      <c r="C22" s="40"/>
      <c r="D22" s="40"/>
      <c r="E22" s="41"/>
      <c r="F22" s="42"/>
    </row>
    <row r="23" spans="2:6" ht="15" thickBot="1">
      <c r="B23" s="440" t="s">
        <v>41</v>
      </c>
      <c r="C23" s="440"/>
      <c r="D23" s="440"/>
      <c r="E23" s="440"/>
      <c r="F23" s="43"/>
    </row>
    <row r="24" spans="2:6" ht="24.5" customHeight="1">
      <c r="B24" s="444" t="s">
        <v>190</v>
      </c>
      <c r="C24" s="445"/>
      <c r="D24" s="445"/>
      <c r="E24" s="446"/>
      <c r="F24" s="43"/>
    </row>
    <row r="25" spans="2:6" ht="29.25" customHeight="1">
      <c r="B25" s="441" t="s">
        <v>132</v>
      </c>
      <c r="C25" s="442"/>
      <c r="D25" s="442"/>
      <c r="E25" s="443"/>
      <c r="F25" s="43"/>
    </row>
    <row r="26" spans="2:6" ht="30" customHeight="1">
      <c r="B26" s="431" t="s">
        <v>180</v>
      </c>
      <c r="C26" s="432"/>
      <c r="D26" s="432"/>
      <c r="E26" s="433"/>
      <c r="F26" s="44"/>
    </row>
    <row r="27" spans="2:6" ht="42" customHeight="1">
      <c r="B27" s="431" t="s">
        <v>181</v>
      </c>
      <c r="C27" s="432"/>
      <c r="D27" s="432"/>
      <c r="E27" s="433"/>
    </row>
    <row r="28" spans="2:6" ht="31.5" customHeight="1" thickBot="1">
      <c r="B28" s="434" t="s">
        <v>182</v>
      </c>
      <c r="C28" s="435"/>
      <c r="D28" s="435"/>
      <c r="E28" s="436"/>
    </row>
    <row r="29" spans="2:6">
      <c r="B29" s="45" t="s">
        <v>42</v>
      </c>
    </row>
    <row r="30" spans="2:6">
      <c r="B30" s="45" t="s">
        <v>43</v>
      </c>
    </row>
  </sheetData>
  <mergeCells count="10">
    <mergeCell ref="B26:E26"/>
    <mergeCell ref="B27:E27"/>
    <mergeCell ref="B28:E28"/>
    <mergeCell ref="B1:E1"/>
    <mergeCell ref="B2:E2"/>
    <mergeCell ref="B3:E3"/>
    <mergeCell ref="B4:E4"/>
    <mergeCell ref="B23:E23"/>
    <mergeCell ref="B25:E25"/>
    <mergeCell ref="B24:E24"/>
  </mergeCells>
  <pageMargins left="0.70866141732283472" right="0.70866141732283472" top="0.74803149606299213" bottom="0.74803149606299213" header="0.31496062992125984" footer="0.31496062992125984"/>
  <pageSetup scale="8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O39"/>
  <sheetViews>
    <sheetView showGridLines="0" zoomScale="85" zoomScaleNormal="85" workbookViewId="0">
      <selection activeCell="B3" sqref="B3:K3"/>
    </sheetView>
  </sheetViews>
  <sheetFormatPr baseColWidth="10" defaultColWidth="11.453125" defaultRowHeight="14.5"/>
  <cols>
    <col min="1" max="1" width="3.453125" style="27" customWidth="1"/>
    <col min="2" max="2" width="37" style="27" bestFit="1" customWidth="1"/>
    <col min="3" max="3" width="5.81640625" style="27" bestFit="1" customWidth="1"/>
    <col min="4" max="4" width="12.1796875" style="27" bestFit="1" customWidth="1"/>
    <col min="5" max="5" width="14.1796875" style="27" bestFit="1" customWidth="1"/>
    <col min="6" max="6" width="14.1796875" style="27" customWidth="1"/>
    <col min="7" max="7" width="15.81640625" style="27" bestFit="1" customWidth="1"/>
    <col min="8" max="8" width="11.54296875" style="27" bestFit="1" customWidth="1"/>
    <col min="9" max="9" width="14" style="27" bestFit="1" customWidth="1"/>
    <col min="10" max="10" width="9" style="27" bestFit="1" customWidth="1"/>
    <col min="11" max="11" width="16.1796875" style="27" bestFit="1" customWidth="1"/>
    <col min="12" max="12" width="14.54296875" style="27" bestFit="1" customWidth="1"/>
    <col min="13" max="13" width="12.1796875" style="27" bestFit="1" customWidth="1"/>
    <col min="14" max="14" width="11.453125" style="27"/>
    <col min="15" max="15" width="12.81640625" style="27" bestFit="1" customWidth="1"/>
    <col min="16" max="16384" width="11.453125" style="27"/>
  </cols>
  <sheetData>
    <row r="1" spans="2:15" ht="15" thickBot="1"/>
    <row r="2" spans="2:15" ht="18" customHeight="1" thickBot="1">
      <c r="B2" s="459" t="s">
        <v>192</v>
      </c>
      <c r="C2" s="459"/>
      <c r="D2" s="459"/>
      <c r="E2" s="459"/>
      <c r="F2" s="459"/>
      <c r="G2" s="459"/>
      <c r="H2" s="459"/>
      <c r="I2" s="459"/>
      <c r="J2" s="459"/>
      <c r="K2" s="459"/>
    </row>
    <row r="3" spans="2:15" ht="18" customHeight="1" thickBot="1">
      <c r="B3" s="437" t="s">
        <v>177</v>
      </c>
      <c r="C3" s="438"/>
      <c r="D3" s="438"/>
      <c r="E3" s="438"/>
      <c r="F3" s="438"/>
      <c r="G3" s="438"/>
      <c r="H3" s="438"/>
      <c r="I3" s="438"/>
      <c r="J3" s="438"/>
      <c r="K3" s="439"/>
    </row>
    <row r="4" spans="2:15" ht="15" customHeight="1" thickBot="1">
      <c r="B4" s="459" t="s">
        <v>47</v>
      </c>
      <c r="C4" s="459"/>
      <c r="D4" s="459"/>
      <c r="E4" s="459"/>
      <c r="F4" s="459"/>
      <c r="G4" s="459"/>
      <c r="H4" s="459"/>
      <c r="I4" s="459"/>
      <c r="J4" s="459"/>
      <c r="K4" s="459"/>
    </row>
    <row r="5" spans="2:15" ht="21.75" customHeight="1" thickBot="1">
      <c r="B5" s="459" t="s">
        <v>135</v>
      </c>
      <c r="C5" s="459"/>
      <c r="D5" s="459"/>
      <c r="E5" s="459"/>
      <c r="F5" s="459"/>
      <c r="G5" s="459"/>
      <c r="H5" s="459"/>
      <c r="I5" s="459"/>
      <c r="J5" s="459"/>
      <c r="K5" s="459"/>
    </row>
    <row r="6" spans="2:15" ht="92.5" customHeight="1" thickBot="1">
      <c r="B6" s="296" t="s">
        <v>48</v>
      </c>
      <c r="C6" s="296" t="s">
        <v>49</v>
      </c>
      <c r="D6" s="296" t="s">
        <v>173</v>
      </c>
      <c r="E6" s="296" t="s">
        <v>176</v>
      </c>
      <c r="F6" s="296" t="s">
        <v>174</v>
      </c>
      <c r="G6" s="296" t="s">
        <v>51</v>
      </c>
      <c r="H6" s="296" t="s">
        <v>52</v>
      </c>
      <c r="I6" s="296" t="s">
        <v>53</v>
      </c>
      <c r="J6" s="296" t="s">
        <v>54</v>
      </c>
      <c r="K6" s="296" t="s">
        <v>18</v>
      </c>
    </row>
    <row r="7" spans="2:15" s="51" customFormat="1">
      <c r="B7" s="285" t="s">
        <v>163</v>
      </c>
      <c r="C7" s="286">
        <v>2</v>
      </c>
      <c r="D7" s="287">
        <v>0</v>
      </c>
      <c r="E7" s="288">
        <f>((1+'F.P. Mano de Obra '!E57)-1)*100</f>
        <v>5.8586105405899147</v>
      </c>
      <c r="F7" s="289">
        <f>D7*(E7/100+1)/30</f>
        <v>0</v>
      </c>
      <c r="G7" s="290">
        <v>0</v>
      </c>
      <c r="H7" s="290">
        <v>0</v>
      </c>
      <c r="I7" s="290">
        <v>0</v>
      </c>
      <c r="J7" s="49">
        <v>30</v>
      </c>
      <c r="K7" s="50">
        <f>C7*(F7+G7+H7+I7)*J7</f>
        <v>0</v>
      </c>
      <c r="L7" s="295">
        <v>6649440.1759379003</v>
      </c>
      <c r="M7" s="294"/>
      <c r="N7" s="229"/>
      <c r="O7" s="52"/>
    </row>
    <row r="8" spans="2:15" s="51" customFormat="1">
      <c r="B8" s="291" t="s">
        <v>166</v>
      </c>
      <c r="C8" s="53">
        <v>1</v>
      </c>
      <c r="D8" s="54">
        <v>0</v>
      </c>
      <c r="E8" s="281">
        <f>((1+'F.P. Mano de Obra '!E57)-1)*100</f>
        <v>5.8586105405899147</v>
      </c>
      <c r="F8" s="292">
        <f t="shared" ref="F8:F9" si="0">D8*(E8/100+1)/30</f>
        <v>0</v>
      </c>
      <c r="G8" s="56">
        <v>0</v>
      </c>
      <c r="H8" s="56">
        <v>0</v>
      </c>
      <c r="I8" s="56">
        <v>0</v>
      </c>
      <c r="J8" s="57">
        <v>30</v>
      </c>
      <c r="K8" s="58">
        <f>C8*(F8+G8+H8+I8)*J8</f>
        <v>0</v>
      </c>
      <c r="L8" s="295">
        <v>3324720.0879689502</v>
      </c>
      <c r="M8" s="294"/>
      <c r="N8" s="277"/>
      <c r="O8" s="52"/>
    </row>
    <row r="9" spans="2:15" s="51" customFormat="1" ht="22.5" customHeight="1">
      <c r="B9" s="291" t="s">
        <v>164</v>
      </c>
      <c r="C9" s="53">
        <v>3</v>
      </c>
      <c r="D9" s="54">
        <v>0</v>
      </c>
      <c r="E9" s="281">
        <f>((1+'F.P. Mano de Obra '!E26)-1)*100</f>
        <v>11.717221081179851</v>
      </c>
      <c r="F9" s="292">
        <f t="shared" si="0"/>
        <v>0</v>
      </c>
      <c r="G9" s="55">
        <v>0</v>
      </c>
      <c r="H9" s="56">
        <v>0</v>
      </c>
      <c r="I9" s="56">
        <f>I7</f>
        <v>0</v>
      </c>
      <c r="J9" s="57">
        <v>30</v>
      </c>
      <c r="K9" s="58">
        <f>C9*(F9+G9+H9+I9)*J9</f>
        <v>0</v>
      </c>
      <c r="L9" s="295">
        <v>5224842.8477068497</v>
      </c>
      <c r="M9" s="294"/>
      <c r="N9" s="229"/>
    </row>
    <row r="10" spans="2:15" s="51" customFormat="1" ht="15" customHeight="1">
      <c r="B10" s="451" t="s">
        <v>55</v>
      </c>
      <c r="C10" s="452"/>
      <c r="D10" s="452"/>
      <c r="E10" s="452"/>
      <c r="F10" s="452"/>
      <c r="G10" s="452"/>
      <c r="H10" s="452"/>
      <c r="I10" s="452"/>
      <c r="J10" s="59"/>
      <c r="K10" s="60">
        <f>SUM(K7:K9)</f>
        <v>0</v>
      </c>
      <c r="M10" s="52"/>
      <c r="N10" s="277"/>
    </row>
    <row r="11" spans="2:15" s="51" customFormat="1" ht="15" customHeight="1">
      <c r="B11" s="451" t="s">
        <v>56</v>
      </c>
      <c r="C11" s="452"/>
      <c r="D11" s="452"/>
      <c r="E11" s="452"/>
      <c r="F11" s="452"/>
      <c r="G11" s="452"/>
      <c r="H11" s="452"/>
      <c r="I11" s="452"/>
      <c r="J11" s="59"/>
      <c r="K11" s="61">
        <v>0</v>
      </c>
      <c r="M11" s="52"/>
    </row>
    <row r="12" spans="2:15" s="51" customFormat="1" ht="15" customHeight="1">
      <c r="B12" s="451" t="s">
        <v>57</v>
      </c>
      <c r="C12" s="452"/>
      <c r="D12" s="452"/>
      <c r="E12" s="452"/>
      <c r="F12" s="452"/>
      <c r="G12" s="452"/>
      <c r="H12" s="452"/>
      <c r="I12" s="452"/>
      <c r="J12" s="59"/>
      <c r="K12" s="60">
        <f>K10+K11</f>
        <v>0</v>
      </c>
      <c r="M12" s="52"/>
    </row>
    <row r="13" spans="2:15" s="51" customFormat="1" ht="15" customHeight="1">
      <c r="B13" s="453" t="s">
        <v>58</v>
      </c>
      <c r="C13" s="454"/>
      <c r="D13" s="454"/>
      <c r="E13" s="454"/>
      <c r="F13" s="454"/>
      <c r="G13" s="454"/>
      <c r="H13" s="454"/>
      <c r="I13" s="454"/>
      <c r="J13" s="303">
        <f>'Analisis A.U.'!$G$13</f>
        <v>0</v>
      </c>
      <c r="K13" s="58">
        <f>J13*K12</f>
        <v>0</v>
      </c>
      <c r="L13" s="63"/>
    </row>
    <row r="14" spans="2:15" s="51" customFormat="1">
      <c r="B14" s="453" t="s">
        <v>59</v>
      </c>
      <c r="C14" s="454"/>
      <c r="D14" s="454"/>
      <c r="E14" s="454"/>
      <c r="F14" s="454"/>
      <c r="G14" s="454"/>
      <c r="H14" s="454"/>
      <c r="I14" s="454"/>
      <c r="J14" s="303">
        <v>0</v>
      </c>
      <c r="K14" s="58">
        <f>$K$10*J14</f>
        <v>0</v>
      </c>
    </row>
    <row r="15" spans="2:15" s="51" customFormat="1">
      <c r="B15" s="451" t="s">
        <v>129</v>
      </c>
      <c r="C15" s="452"/>
      <c r="D15" s="452"/>
      <c r="E15" s="452"/>
      <c r="F15" s="452"/>
      <c r="G15" s="452"/>
      <c r="H15" s="452"/>
      <c r="I15" s="452"/>
      <c r="J15" s="64"/>
      <c r="K15" s="60">
        <f>SUM(K12:K14)</f>
        <v>0</v>
      </c>
    </row>
    <row r="16" spans="2:15" s="51" customFormat="1" ht="15" customHeight="1">
      <c r="B16" s="451" t="s">
        <v>165</v>
      </c>
      <c r="C16" s="452"/>
      <c r="D16" s="452"/>
      <c r="E16" s="452"/>
      <c r="F16" s="452"/>
      <c r="G16" s="452"/>
      <c r="H16" s="452"/>
      <c r="I16" s="452"/>
      <c r="J16" s="65">
        <f>3.5%+3%</f>
        <v>6.5000000000000002E-2</v>
      </c>
      <c r="K16" s="60">
        <f>K15*(1+J16)</f>
        <v>0</v>
      </c>
    </row>
    <row r="17" spans="2:11" s="51" customFormat="1" ht="15" customHeight="1">
      <c r="B17" s="455" t="s">
        <v>127</v>
      </c>
      <c r="C17" s="456"/>
      <c r="D17" s="456"/>
      <c r="E17" s="456"/>
      <c r="F17" s="456"/>
      <c r="G17" s="456"/>
      <c r="H17" s="456"/>
      <c r="I17" s="456"/>
      <c r="J17" s="66">
        <v>4</v>
      </c>
      <c r="K17" s="60">
        <f>J17*K15</f>
        <v>0</v>
      </c>
    </row>
    <row r="18" spans="2:11" s="51" customFormat="1" ht="15" customHeight="1">
      <c r="B18" s="455" t="s">
        <v>128</v>
      </c>
      <c r="C18" s="456"/>
      <c r="D18" s="456"/>
      <c r="E18" s="456"/>
      <c r="F18" s="456"/>
      <c r="G18" s="456"/>
      <c r="H18" s="456"/>
      <c r="I18" s="456"/>
      <c r="J18" s="67">
        <v>8</v>
      </c>
      <c r="K18" s="60">
        <f>K16*J18</f>
        <v>0</v>
      </c>
    </row>
    <row r="19" spans="2:11" s="51" customFormat="1">
      <c r="B19" s="451" t="s">
        <v>156</v>
      </c>
      <c r="C19" s="452"/>
      <c r="D19" s="452"/>
      <c r="E19" s="452"/>
      <c r="F19" s="452"/>
      <c r="G19" s="452"/>
      <c r="H19" s="452"/>
      <c r="I19" s="452"/>
      <c r="J19" s="452"/>
      <c r="K19" s="60">
        <f>K17+K18</f>
        <v>0</v>
      </c>
    </row>
    <row r="20" spans="2:11" s="51" customFormat="1">
      <c r="B20" s="451" t="s">
        <v>19</v>
      </c>
      <c r="C20" s="452"/>
      <c r="D20" s="452"/>
      <c r="E20" s="452"/>
      <c r="F20" s="452"/>
      <c r="G20" s="452"/>
      <c r="H20" s="452"/>
      <c r="I20" s="452"/>
      <c r="J20" s="313">
        <v>0.19</v>
      </c>
      <c r="K20" s="68">
        <f>K19*J20</f>
        <v>0</v>
      </c>
    </row>
    <row r="21" spans="2:11" ht="15" thickBot="1">
      <c r="B21" s="457" t="s">
        <v>60</v>
      </c>
      <c r="C21" s="458"/>
      <c r="D21" s="458"/>
      <c r="E21" s="458"/>
      <c r="F21" s="458"/>
      <c r="G21" s="458"/>
      <c r="H21" s="458"/>
      <c r="I21" s="458"/>
      <c r="J21" s="69"/>
      <c r="K21" s="70">
        <f>K19+K20</f>
        <v>0</v>
      </c>
    </row>
    <row r="22" spans="2:11">
      <c r="B22" s="71"/>
      <c r="C22" s="71"/>
      <c r="D22" s="71"/>
      <c r="E22" s="72"/>
      <c r="F22" s="72"/>
      <c r="G22" s="73"/>
      <c r="H22" s="73"/>
    </row>
    <row r="23" spans="2:11">
      <c r="B23" s="450" t="s">
        <v>41</v>
      </c>
      <c r="C23" s="450"/>
      <c r="D23" s="450"/>
      <c r="E23" s="450"/>
      <c r="F23" s="450"/>
      <c r="G23" s="450"/>
      <c r="H23" s="450"/>
      <c r="I23" s="450"/>
      <c r="J23" s="450"/>
      <c r="K23" s="450"/>
    </row>
    <row r="24" spans="2:11" ht="30.75" customHeight="1">
      <c r="B24" s="448" t="s">
        <v>157</v>
      </c>
      <c r="C24" s="448"/>
      <c r="D24" s="448"/>
      <c r="E24" s="448"/>
      <c r="F24" s="448"/>
      <c r="G24" s="448"/>
      <c r="H24" s="448"/>
      <c r="I24" s="448"/>
      <c r="J24" s="448"/>
      <c r="K24" s="448"/>
    </row>
    <row r="25" spans="2:11" ht="28.5" customHeight="1">
      <c r="B25" s="449" t="s">
        <v>132</v>
      </c>
      <c r="C25" s="449"/>
      <c r="D25" s="449"/>
      <c r="E25" s="449"/>
      <c r="F25" s="449"/>
      <c r="G25" s="449"/>
      <c r="H25" s="449"/>
      <c r="I25" s="449"/>
      <c r="J25" s="449"/>
      <c r="K25" s="449"/>
    </row>
    <row r="26" spans="2:11" ht="21.75" customHeight="1">
      <c r="B26" s="447" t="s">
        <v>131</v>
      </c>
      <c r="C26" s="447"/>
      <c r="D26" s="447"/>
      <c r="E26" s="447"/>
      <c r="F26" s="447"/>
      <c r="G26" s="447"/>
      <c r="H26" s="447"/>
      <c r="I26" s="447"/>
      <c r="J26" s="447"/>
      <c r="K26" s="447"/>
    </row>
    <row r="27" spans="2:11" ht="49.5" customHeight="1">
      <c r="B27" s="447" t="s">
        <v>160</v>
      </c>
      <c r="C27" s="447"/>
      <c r="D27" s="447"/>
      <c r="E27" s="447"/>
      <c r="F27" s="447"/>
      <c r="G27" s="447"/>
      <c r="H27" s="447"/>
      <c r="I27" s="447"/>
      <c r="J27" s="447"/>
      <c r="K27" s="447"/>
    </row>
    <row r="28" spans="2:11" ht="15" customHeight="1">
      <c r="B28" s="447" t="s">
        <v>61</v>
      </c>
      <c r="C28" s="447"/>
      <c r="D28" s="447"/>
      <c r="E28" s="447"/>
      <c r="F28" s="447"/>
      <c r="G28" s="447"/>
      <c r="H28" s="447"/>
      <c r="I28" s="447"/>
      <c r="J28" s="447"/>
      <c r="K28" s="447"/>
    </row>
    <row r="29" spans="2:11" ht="28.5" customHeight="1">
      <c r="B29" s="447" t="s">
        <v>62</v>
      </c>
      <c r="C29" s="447"/>
      <c r="D29" s="447"/>
      <c r="E29" s="447"/>
      <c r="F29" s="447"/>
      <c r="G29" s="447"/>
      <c r="H29" s="447"/>
      <c r="I29" s="447"/>
      <c r="J29" s="447"/>
      <c r="K29" s="447"/>
    </row>
    <row r="30" spans="2:11">
      <c r="B30" s="447" t="s">
        <v>158</v>
      </c>
      <c r="C30" s="447"/>
      <c r="D30" s="447"/>
      <c r="E30" s="447"/>
      <c r="F30" s="447"/>
      <c r="G30" s="447"/>
      <c r="H30" s="447"/>
      <c r="I30" s="447"/>
      <c r="J30" s="447"/>
      <c r="K30" s="447"/>
    </row>
    <row r="31" spans="2:11" ht="15" customHeight="1">
      <c r="B31" s="447" t="s">
        <v>63</v>
      </c>
      <c r="C31" s="447"/>
      <c r="D31" s="447"/>
      <c r="E31" s="447"/>
      <c r="F31" s="447"/>
      <c r="G31" s="447"/>
      <c r="H31" s="447"/>
      <c r="I31" s="447"/>
      <c r="J31" s="447"/>
      <c r="K31" s="447"/>
    </row>
    <row r="32" spans="2:11" ht="15" customHeight="1">
      <c r="B32" s="447" t="s">
        <v>133</v>
      </c>
      <c r="C32" s="447"/>
      <c r="D32" s="447"/>
      <c r="E32" s="447"/>
      <c r="F32" s="447"/>
      <c r="G32" s="447"/>
      <c r="H32" s="447"/>
      <c r="I32" s="447"/>
      <c r="J32" s="447"/>
      <c r="K32" s="447"/>
    </row>
    <row r="33" spans="2:11" ht="61.5" customHeight="1">
      <c r="B33" s="447" t="s">
        <v>179</v>
      </c>
      <c r="C33" s="447"/>
      <c r="D33" s="447"/>
      <c r="E33" s="447"/>
      <c r="F33" s="447"/>
      <c r="G33" s="447"/>
      <c r="H33" s="447"/>
      <c r="I33" s="447"/>
      <c r="J33" s="447"/>
      <c r="K33" s="447"/>
    </row>
    <row r="34" spans="2:11">
      <c r="B34" s="74"/>
      <c r="C34" s="74"/>
      <c r="D34" s="74"/>
      <c r="E34" s="74"/>
      <c r="F34" s="74"/>
      <c r="G34" s="74"/>
      <c r="H34" s="74"/>
      <c r="I34" s="74"/>
      <c r="J34" s="74"/>
      <c r="K34" s="74"/>
    </row>
    <row r="35" spans="2:11">
      <c r="B35" s="75"/>
      <c r="C35" s="51"/>
      <c r="D35" s="51"/>
      <c r="E35" s="51"/>
      <c r="F35" s="51"/>
      <c r="G35" s="51"/>
      <c r="H35" s="51"/>
      <c r="I35" s="51"/>
      <c r="J35" s="51"/>
      <c r="K35" s="51"/>
    </row>
    <row r="36" spans="2:11">
      <c r="B36" s="51" t="s">
        <v>42</v>
      </c>
      <c r="C36" s="51"/>
      <c r="D36" s="51"/>
      <c r="E36" s="51"/>
      <c r="F36" s="51"/>
      <c r="G36" s="51"/>
      <c r="H36" s="51"/>
      <c r="I36" s="51"/>
      <c r="J36" s="51"/>
      <c r="K36" s="51"/>
    </row>
    <row r="37" spans="2:11">
      <c r="B37" s="51" t="s">
        <v>43</v>
      </c>
      <c r="C37" s="51"/>
      <c r="D37" s="51"/>
      <c r="E37" s="51"/>
      <c r="F37" s="51"/>
      <c r="G37" s="51"/>
      <c r="H37" s="51"/>
      <c r="I37" s="51"/>
      <c r="J37" s="51"/>
      <c r="K37" s="51"/>
    </row>
    <row r="38" spans="2:11">
      <c r="B38" s="51"/>
      <c r="C38" s="51"/>
      <c r="D38" s="51"/>
      <c r="E38" s="51"/>
      <c r="F38" s="51"/>
      <c r="G38" s="51"/>
      <c r="H38" s="51"/>
      <c r="I38" s="51"/>
      <c r="J38" s="51"/>
      <c r="K38" s="51"/>
    </row>
    <row r="39" spans="2:11">
      <c r="B39" s="51"/>
      <c r="C39" s="51"/>
      <c r="D39" s="51"/>
      <c r="E39" s="51"/>
      <c r="F39" s="51"/>
      <c r="G39" s="51"/>
      <c r="H39" s="51"/>
      <c r="I39" s="51"/>
      <c r="J39" s="51"/>
      <c r="K39" s="51"/>
    </row>
  </sheetData>
  <mergeCells count="27">
    <mergeCell ref="B11:I11"/>
    <mergeCell ref="B2:K2"/>
    <mergeCell ref="B3:K3"/>
    <mergeCell ref="B4:K4"/>
    <mergeCell ref="B5:K5"/>
    <mergeCell ref="B10:I10"/>
    <mergeCell ref="B23:K23"/>
    <mergeCell ref="B12:I12"/>
    <mergeCell ref="B13:I13"/>
    <mergeCell ref="B14:I14"/>
    <mergeCell ref="B15:I15"/>
    <mergeCell ref="B16:I16"/>
    <mergeCell ref="B17:I17"/>
    <mergeCell ref="B18:I18"/>
    <mergeCell ref="B20:I20"/>
    <mergeCell ref="B21:I21"/>
    <mergeCell ref="B19:J19"/>
    <mergeCell ref="B30:K30"/>
    <mergeCell ref="B31:K31"/>
    <mergeCell ref="B32:K32"/>
    <mergeCell ref="B33:K33"/>
    <mergeCell ref="B24:K24"/>
    <mergeCell ref="B25:K25"/>
    <mergeCell ref="B26:K26"/>
    <mergeCell ref="B27:K27"/>
    <mergeCell ref="B28:K28"/>
    <mergeCell ref="B29:K29"/>
  </mergeCells>
  <printOptions horizontalCentered="1" verticalCentered="1"/>
  <pageMargins left="0.51181102362204722" right="0.70866141732283472" top="0.74803149606299213" bottom="0.74803149606299213" header="0.31496062992125984" footer="0.31496062992125984"/>
  <pageSetup scale="7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N38"/>
  <sheetViews>
    <sheetView showGridLines="0" tabSelected="1" zoomScale="85" zoomScaleNormal="85" workbookViewId="0">
      <selection activeCell="B3" sqref="B3:L3"/>
    </sheetView>
  </sheetViews>
  <sheetFormatPr baseColWidth="10" defaultColWidth="11.453125" defaultRowHeight="14.5"/>
  <cols>
    <col min="1" max="1" width="4.54296875" style="51" customWidth="1"/>
    <col min="2" max="2" width="37" style="51" bestFit="1" customWidth="1"/>
    <col min="3" max="3" width="5.81640625" style="51" bestFit="1" customWidth="1"/>
    <col min="4" max="4" width="12.54296875" style="51" bestFit="1" customWidth="1"/>
    <col min="5" max="6" width="14.1796875" style="51" bestFit="1" customWidth="1"/>
    <col min="7" max="7" width="15.81640625" style="51" bestFit="1" customWidth="1"/>
    <col min="8" max="8" width="12" style="51" customWidth="1"/>
    <col min="9" max="9" width="14" style="51" bestFit="1" customWidth="1"/>
    <col min="10" max="10" width="9.81640625" style="51" bestFit="1" customWidth="1"/>
    <col min="11" max="11" width="8.81640625" style="51" bestFit="1" customWidth="1"/>
    <col min="12" max="12" width="14" style="51" bestFit="1" customWidth="1"/>
    <col min="13" max="16384" width="11.453125" style="51"/>
  </cols>
  <sheetData>
    <row r="1" spans="2:14" ht="15" thickBot="1"/>
    <row r="2" spans="2:14" ht="18" customHeight="1" thickBot="1">
      <c r="B2" s="459" t="s">
        <v>193</v>
      </c>
      <c r="C2" s="459"/>
      <c r="D2" s="459"/>
      <c r="E2" s="459"/>
      <c r="F2" s="459"/>
      <c r="G2" s="459"/>
      <c r="H2" s="459"/>
      <c r="I2" s="459"/>
      <c r="J2" s="459"/>
      <c r="K2" s="459"/>
      <c r="L2" s="459"/>
    </row>
    <row r="3" spans="2:14" ht="18" customHeight="1" thickBot="1">
      <c r="B3" s="459" t="str">
        <f>'ANEXO2E AREA METROP'!B3:K3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136</v>
      </c>
      <c r="C5" s="459"/>
      <c r="D5" s="459"/>
      <c r="E5" s="459"/>
      <c r="F5" s="459"/>
      <c r="G5" s="459"/>
      <c r="H5" s="459"/>
      <c r="I5" s="459"/>
      <c r="J5" s="459"/>
      <c r="K5" s="459"/>
      <c r="L5" s="459"/>
    </row>
    <row r="6" spans="2:14" ht="75.75" customHeight="1" thickBot="1">
      <c r="B6" s="227" t="s">
        <v>48</v>
      </c>
      <c r="C6" s="227" t="s">
        <v>49</v>
      </c>
      <c r="D6" s="227" t="s">
        <v>173</v>
      </c>
      <c r="E6" s="227" t="s">
        <v>50</v>
      </c>
      <c r="F6" s="227" t="s">
        <v>174</v>
      </c>
      <c r="G6" s="29" t="s">
        <v>51</v>
      </c>
      <c r="H6" s="29" t="s">
        <v>52</v>
      </c>
      <c r="I6" s="29" t="s">
        <v>64</v>
      </c>
      <c r="J6" s="29" t="s">
        <v>65</v>
      </c>
      <c r="K6" s="29" t="s">
        <v>66</v>
      </c>
      <c r="L6" s="29" t="s">
        <v>18</v>
      </c>
    </row>
    <row r="7" spans="2:14" ht="18.75" customHeight="1" thickBot="1">
      <c r="B7" s="33" t="s">
        <v>163</v>
      </c>
      <c r="C7" s="46">
        <v>1</v>
      </c>
      <c r="D7" s="287">
        <v>0</v>
      </c>
      <c r="E7" s="280">
        <f>'ANEXO2E AREA METROP'!$E$7</f>
        <v>5.8586105405899147</v>
      </c>
      <c r="F7" s="47">
        <f>D7*(E7/100+1)/30</f>
        <v>0</v>
      </c>
      <c r="G7" s="48">
        <f>'ANEXO2E AREA METROP'!$G$7</f>
        <v>0</v>
      </c>
      <c r="H7" s="48">
        <f>'ANEXO2E AREA METROP'!H7</f>
        <v>0</v>
      </c>
      <c r="I7" s="48">
        <f>'ANEXO2E AREA METROP'!I7</f>
        <v>0</v>
      </c>
      <c r="J7" s="48">
        <v>0</v>
      </c>
      <c r="K7" s="49">
        <v>3</v>
      </c>
      <c r="L7" s="50">
        <f>C7*(F7+G7+H7+I7+J7)*K7</f>
        <v>0</v>
      </c>
      <c r="N7" s="52">
        <f>F7*30</f>
        <v>0</v>
      </c>
    </row>
    <row r="8" spans="2:14" ht="28.5" customHeight="1">
      <c r="B8" s="33" t="s">
        <v>164</v>
      </c>
      <c r="C8" s="53">
        <v>1</v>
      </c>
      <c r="D8" s="54">
        <f>'ANEXO2E AREA METROP'!D9</f>
        <v>0</v>
      </c>
      <c r="E8" s="281">
        <f>'ANEXO2E AREA METROP'!$E$9</f>
        <v>11.717221081179851</v>
      </c>
      <c r="F8" s="47">
        <f>D8*(E8/100+1)/30</f>
        <v>0</v>
      </c>
      <c r="G8" s="55">
        <v>0</v>
      </c>
      <c r="H8" s="56">
        <f>H7</f>
        <v>0</v>
      </c>
      <c r="I8" s="56">
        <f>I7</f>
        <v>0</v>
      </c>
      <c r="J8" s="56">
        <f>J7</f>
        <v>0</v>
      </c>
      <c r="K8" s="57">
        <v>3</v>
      </c>
      <c r="L8" s="58">
        <f>C8*(F8+G8+H8+I8+J8)*K8</f>
        <v>0</v>
      </c>
      <c r="N8" s="52">
        <f>F8*30</f>
        <v>0</v>
      </c>
    </row>
    <row r="9" spans="2:14" ht="15" customHeight="1">
      <c r="B9" s="451" t="s">
        <v>55</v>
      </c>
      <c r="C9" s="452"/>
      <c r="D9" s="452"/>
      <c r="E9" s="452"/>
      <c r="F9" s="452"/>
      <c r="G9" s="452"/>
      <c r="H9" s="452"/>
      <c r="I9" s="452"/>
      <c r="J9" s="452"/>
      <c r="K9" s="59"/>
      <c r="L9" s="60">
        <f>SUM(L7:L8)</f>
        <v>0</v>
      </c>
    </row>
    <row r="10" spans="2:14" ht="15" customHeight="1">
      <c r="B10" s="451" t="s">
        <v>67</v>
      </c>
      <c r="C10" s="452"/>
      <c r="D10" s="452"/>
      <c r="E10" s="452"/>
      <c r="F10" s="452"/>
      <c r="G10" s="452"/>
      <c r="H10" s="452"/>
      <c r="I10" s="452"/>
      <c r="J10" s="452"/>
      <c r="K10" s="452"/>
      <c r="L10" s="61">
        <v>0</v>
      </c>
    </row>
    <row r="11" spans="2:14" ht="15" customHeight="1">
      <c r="B11" s="451" t="s">
        <v>57</v>
      </c>
      <c r="C11" s="452"/>
      <c r="D11" s="452"/>
      <c r="E11" s="452"/>
      <c r="F11" s="452"/>
      <c r="G11" s="452"/>
      <c r="H11" s="452"/>
      <c r="I11" s="452"/>
      <c r="J11" s="452"/>
      <c r="K11" s="452"/>
      <c r="L11" s="60">
        <f>L9+L10</f>
        <v>0</v>
      </c>
    </row>
    <row r="12" spans="2:14" ht="15" customHeight="1">
      <c r="B12" s="455" t="s">
        <v>58</v>
      </c>
      <c r="C12" s="456"/>
      <c r="D12" s="456"/>
      <c r="E12" s="456"/>
      <c r="F12" s="456"/>
      <c r="G12" s="456"/>
      <c r="H12" s="456"/>
      <c r="I12" s="456"/>
      <c r="J12" s="456"/>
      <c r="K12" s="303">
        <f>'Analisis A.U.'!$G$13</f>
        <v>0</v>
      </c>
      <c r="L12" s="58">
        <f>$L$11*K12</f>
        <v>0</v>
      </c>
    </row>
    <row r="13" spans="2:14" ht="15" customHeight="1">
      <c r="B13" s="455"/>
      <c r="C13" s="456"/>
      <c r="D13" s="456"/>
      <c r="E13" s="456"/>
      <c r="F13" s="456"/>
      <c r="G13" s="456"/>
      <c r="H13" s="456"/>
      <c r="I13" s="456"/>
      <c r="J13" s="456"/>
      <c r="K13" s="62"/>
      <c r="L13" s="58"/>
    </row>
    <row r="14" spans="2:14">
      <c r="B14" s="455" t="s">
        <v>59</v>
      </c>
      <c r="C14" s="456"/>
      <c r="D14" s="456"/>
      <c r="E14" s="456"/>
      <c r="F14" s="456"/>
      <c r="G14" s="456"/>
      <c r="H14" s="456"/>
      <c r="I14" s="456"/>
      <c r="J14" s="456"/>
      <c r="K14" s="303">
        <v>0</v>
      </c>
      <c r="L14" s="58">
        <f>$L$9*K14</f>
        <v>0</v>
      </c>
    </row>
    <row r="15" spans="2:14">
      <c r="B15" s="451" t="str">
        <f>'ANEXO2E AREA METROP'!B15:I15</f>
        <v>SUBTOTAL MES 2021</v>
      </c>
      <c r="C15" s="452"/>
      <c r="D15" s="452"/>
      <c r="E15" s="452"/>
      <c r="F15" s="452"/>
      <c r="G15" s="452"/>
      <c r="H15" s="452"/>
      <c r="I15" s="452"/>
      <c r="J15" s="452"/>
      <c r="K15" s="64"/>
      <c r="L15" s="60">
        <f>SUM(L11:L14)</f>
        <v>0</v>
      </c>
    </row>
    <row r="16" spans="2:14"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ht="15" customHeight="1">
      <c r="B17" s="460" t="str">
        <f>'ANEXO2E AREA METROP'!B17:I17</f>
        <v>A. VALOR TOTAL DEL CONTRATO VIGENCIA 2021</v>
      </c>
      <c r="C17" s="461"/>
      <c r="D17" s="461"/>
      <c r="E17" s="461"/>
      <c r="F17" s="461"/>
      <c r="G17" s="461"/>
      <c r="H17" s="461"/>
      <c r="I17" s="461"/>
      <c r="J17" s="462"/>
      <c r="K17" s="67">
        <f>'ANEXO2E AREA METROP'!J17</f>
        <v>4</v>
      </c>
      <c r="L17" s="60">
        <f>L15*K17</f>
        <v>0</v>
      </c>
    </row>
    <row r="18" spans="2:12" ht="15" customHeigh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c r="B22" s="71"/>
      <c r="C22" s="71"/>
      <c r="D22" s="71"/>
      <c r="E22" s="71"/>
      <c r="F22" s="72"/>
      <c r="G22" s="73"/>
      <c r="H22" s="73"/>
    </row>
    <row r="23" spans="2:12">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2.25" customHeight="1">
      <c r="B25" s="448" t="s">
        <v>159</v>
      </c>
      <c r="C25" s="448"/>
      <c r="D25" s="448"/>
      <c r="E25" s="448"/>
      <c r="F25" s="448"/>
      <c r="G25" s="448"/>
      <c r="H25" s="448"/>
      <c r="I25" s="448"/>
      <c r="J25" s="448"/>
      <c r="K25" s="448"/>
      <c r="L25" s="448"/>
    </row>
    <row r="26" spans="2:12" ht="19.5" customHeight="1">
      <c r="B26" s="448" t="s">
        <v>131</v>
      </c>
      <c r="C26" s="448"/>
      <c r="D26" s="448"/>
      <c r="E26" s="448"/>
      <c r="F26" s="448"/>
      <c r="G26" s="448"/>
      <c r="H26" s="448"/>
      <c r="I26" s="448"/>
      <c r="J26" s="448"/>
      <c r="K26" s="448"/>
      <c r="L26" s="448"/>
    </row>
    <row r="27" spans="2:12" ht="29.25" customHeight="1">
      <c r="B27" s="449" t="s">
        <v>69</v>
      </c>
      <c r="C27" s="449"/>
      <c r="D27" s="449"/>
      <c r="E27" s="449"/>
      <c r="F27" s="449"/>
      <c r="G27" s="449"/>
      <c r="H27" s="449"/>
      <c r="I27" s="449"/>
      <c r="J27" s="449"/>
      <c r="K27" s="449"/>
      <c r="L27" s="449"/>
    </row>
    <row r="28" spans="2:12" ht="39.7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29.2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1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ht="50.25" customHeight="1">
      <c r="B36" s="75"/>
    </row>
    <row r="37" spans="2:12">
      <c r="B37" s="51" t="s">
        <v>42</v>
      </c>
    </row>
    <row r="38" spans="2:12">
      <c r="B38" s="51" t="s">
        <v>43</v>
      </c>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N38"/>
  <sheetViews>
    <sheetView showGridLines="0" zoomScale="85" zoomScaleNormal="85" workbookViewId="0">
      <selection activeCell="B3" sqref="B3:L3"/>
    </sheetView>
  </sheetViews>
  <sheetFormatPr baseColWidth="10" defaultColWidth="11.453125" defaultRowHeight="14.5"/>
  <cols>
    <col min="1" max="1" width="4.54296875" style="27" customWidth="1"/>
    <col min="2" max="2" width="37" style="27" bestFit="1" customWidth="1"/>
    <col min="3" max="3" width="5.81640625" style="27" bestFit="1" customWidth="1"/>
    <col min="4" max="4" width="12.1796875" style="27" customWidth="1"/>
    <col min="5" max="6" width="14.1796875" style="27" bestFit="1" customWidth="1"/>
    <col min="7" max="7" width="15.81640625" style="27" bestFit="1" customWidth="1"/>
    <col min="8" max="8" width="12.1796875" style="27" customWidth="1"/>
    <col min="9" max="9" width="14" style="27" bestFit="1" customWidth="1"/>
    <col min="10" max="10" width="9.453125" style="27" bestFit="1" customWidth="1"/>
    <col min="11" max="11" width="9.81640625" style="27" customWidth="1"/>
    <col min="12" max="12" width="14.453125" style="27" bestFit="1" customWidth="1"/>
    <col min="13" max="16384" width="11.453125" style="27"/>
  </cols>
  <sheetData>
    <row r="1" spans="2:14" ht="15" thickBot="1"/>
    <row r="2" spans="2:14" ht="18" customHeight="1" thickBot="1">
      <c r="B2" s="459" t="s">
        <v>194</v>
      </c>
      <c r="C2" s="459"/>
      <c r="D2" s="459"/>
      <c r="E2" s="459"/>
      <c r="F2" s="459"/>
      <c r="G2" s="459"/>
      <c r="H2" s="459"/>
      <c r="I2" s="459"/>
      <c r="J2" s="459"/>
      <c r="K2" s="459"/>
      <c r="L2" s="459"/>
    </row>
    <row r="3" spans="2:14" ht="18" customHeight="1" thickBot="1">
      <c r="B3" s="459" t="str">
        <f>'ANEXO2E AREA METROP'!B3:K3</f>
        <v>LICITACIÓN PÚBLICA VA-031-2021</v>
      </c>
      <c r="C3" s="459"/>
      <c r="D3" s="459"/>
      <c r="E3" s="459"/>
      <c r="F3" s="459"/>
      <c r="G3" s="459"/>
      <c r="H3" s="459"/>
      <c r="I3" s="459"/>
      <c r="J3" s="459"/>
      <c r="K3" s="459"/>
      <c r="L3" s="459"/>
    </row>
    <row r="4" spans="2:14" ht="15" customHeight="1" thickBot="1">
      <c r="B4" s="459" t="s">
        <v>47</v>
      </c>
      <c r="C4" s="459"/>
      <c r="D4" s="459"/>
      <c r="E4" s="459"/>
      <c r="F4" s="459"/>
      <c r="G4" s="459"/>
      <c r="H4" s="459"/>
      <c r="I4" s="459"/>
      <c r="J4" s="459"/>
      <c r="K4" s="459"/>
      <c r="L4" s="459"/>
    </row>
    <row r="5" spans="2:14" ht="15" customHeight="1" thickBot="1">
      <c r="B5" s="459" t="s">
        <v>137</v>
      </c>
      <c r="C5" s="459"/>
      <c r="D5" s="459"/>
      <c r="E5" s="459"/>
      <c r="F5" s="459"/>
      <c r="G5" s="459"/>
      <c r="H5" s="459"/>
      <c r="I5" s="459"/>
      <c r="J5" s="459"/>
      <c r="K5" s="459"/>
      <c r="L5" s="459"/>
    </row>
    <row r="6" spans="2:14" ht="73.5" customHeight="1" thickBot="1">
      <c r="B6" s="279" t="s">
        <v>48</v>
      </c>
      <c r="C6" s="279" t="s">
        <v>49</v>
      </c>
      <c r="D6" s="279" t="s">
        <v>173</v>
      </c>
      <c r="E6" s="279" t="s">
        <v>50</v>
      </c>
      <c r="F6" s="279" t="s">
        <v>174</v>
      </c>
      <c r="G6" s="279" t="s">
        <v>51</v>
      </c>
      <c r="H6" s="279" t="s">
        <v>52</v>
      </c>
      <c r="I6" s="279" t="s">
        <v>64</v>
      </c>
      <c r="J6" s="279" t="s">
        <v>65</v>
      </c>
      <c r="K6" s="279" t="s">
        <v>66</v>
      </c>
      <c r="L6" s="279" t="s">
        <v>18</v>
      </c>
    </row>
    <row r="7" spans="2:14" s="51" customFormat="1" ht="18.75" customHeight="1" thickBot="1">
      <c r="B7" s="33" t="s">
        <v>163</v>
      </c>
      <c r="C7" s="46">
        <v>1</v>
      </c>
      <c r="D7" s="287">
        <v>0</v>
      </c>
      <c r="E7" s="225">
        <f>'ANEXO2E AREA METROP'!$E$7</f>
        <v>5.8586105405899147</v>
      </c>
      <c r="F7" s="47">
        <f>D7*(E7/100+1)/30</f>
        <v>0</v>
      </c>
      <c r="G7" s="48">
        <f>'ANEXO2E AREA METROP'!$G$7</f>
        <v>0</v>
      </c>
      <c r="H7" s="48">
        <f>'ANEXO2E AREA METROP'!H7</f>
        <v>0</v>
      </c>
      <c r="I7" s="48">
        <f>'ANEXO2E AREA METROP'!I7</f>
        <v>0</v>
      </c>
      <c r="J7" s="48">
        <v>0</v>
      </c>
      <c r="K7" s="49">
        <v>5</v>
      </c>
      <c r="L7" s="50">
        <f>C7*(F7+G7+H7+I7+J7)*K7</f>
        <v>0</v>
      </c>
      <c r="N7" s="52">
        <f>F7*30</f>
        <v>0</v>
      </c>
    </row>
    <row r="8" spans="2:14" s="51" customFormat="1">
      <c r="B8" s="33" t="s">
        <v>164</v>
      </c>
      <c r="C8" s="53">
        <v>1</v>
      </c>
      <c r="D8" s="76">
        <f>'ANEXO2E AREA METROP'!D9</f>
        <v>0</v>
      </c>
      <c r="E8" s="226">
        <f>'ANEXO2E AREA METROP'!$E$9</f>
        <v>11.717221081179851</v>
      </c>
      <c r="F8" s="47">
        <f>D8*(E8/100+1)/30</f>
        <v>0</v>
      </c>
      <c r="G8" s="55">
        <v>0</v>
      </c>
      <c r="H8" s="56">
        <f>H7</f>
        <v>0</v>
      </c>
      <c r="I8" s="56">
        <f>I7</f>
        <v>0</v>
      </c>
      <c r="J8" s="56">
        <f>J7</f>
        <v>0</v>
      </c>
      <c r="K8" s="57">
        <v>5</v>
      </c>
      <c r="L8" s="58">
        <f>C8*(F8+G8+H8+I8+J8)*K8</f>
        <v>0</v>
      </c>
      <c r="M8" s="52"/>
      <c r="N8" s="52">
        <f>F8*30</f>
        <v>0</v>
      </c>
    </row>
    <row r="9" spans="2:14" s="51" customFormat="1" ht="15" customHeight="1">
      <c r="B9" s="451" t="s">
        <v>55</v>
      </c>
      <c r="C9" s="452"/>
      <c r="D9" s="452"/>
      <c r="E9" s="452"/>
      <c r="F9" s="452"/>
      <c r="G9" s="452"/>
      <c r="H9" s="452"/>
      <c r="I9" s="452"/>
      <c r="J9" s="452"/>
      <c r="K9" s="59"/>
      <c r="L9" s="60">
        <f>SUM(L7:L8)</f>
        <v>0</v>
      </c>
    </row>
    <row r="10" spans="2:14" s="51" customFormat="1">
      <c r="B10" s="451" t="s">
        <v>67</v>
      </c>
      <c r="C10" s="452"/>
      <c r="D10" s="452"/>
      <c r="E10" s="452"/>
      <c r="F10" s="452"/>
      <c r="G10" s="452"/>
      <c r="H10" s="452"/>
      <c r="I10" s="452"/>
      <c r="J10" s="452"/>
      <c r="K10" s="452"/>
      <c r="L10" s="61">
        <v>0</v>
      </c>
    </row>
    <row r="11" spans="2:14" s="51" customFormat="1" ht="15" customHeight="1">
      <c r="B11" s="451" t="s">
        <v>57</v>
      </c>
      <c r="C11" s="452"/>
      <c r="D11" s="452"/>
      <c r="E11" s="452"/>
      <c r="F11" s="452"/>
      <c r="G11" s="452"/>
      <c r="H11" s="452"/>
      <c r="I11" s="452"/>
      <c r="J11" s="452"/>
      <c r="K11" s="452"/>
      <c r="L11" s="60">
        <f>L9+L10</f>
        <v>0</v>
      </c>
    </row>
    <row r="12" spans="2:14" s="51" customFormat="1" ht="15" customHeight="1">
      <c r="B12" s="455" t="s">
        <v>58</v>
      </c>
      <c r="C12" s="456"/>
      <c r="D12" s="456"/>
      <c r="E12" s="456"/>
      <c r="F12" s="456"/>
      <c r="G12" s="456"/>
      <c r="H12" s="456"/>
      <c r="I12" s="456"/>
      <c r="J12" s="456"/>
      <c r="K12" s="303">
        <f>'Analisis A.U.'!$G$13</f>
        <v>0</v>
      </c>
      <c r="L12" s="58">
        <f>$L$11*K12</f>
        <v>0</v>
      </c>
    </row>
    <row r="13" spans="2:14" s="51" customFormat="1">
      <c r="B13" s="455"/>
      <c r="C13" s="456"/>
      <c r="D13" s="456"/>
      <c r="E13" s="456"/>
      <c r="F13" s="456"/>
      <c r="G13" s="456"/>
      <c r="H13" s="456"/>
      <c r="I13" s="456"/>
      <c r="J13" s="456"/>
      <c r="K13" s="62"/>
      <c r="L13" s="58"/>
    </row>
    <row r="14" spans="2:14" s="51" customFormat="1" ht="15" customHeight="1">
      <c r="B14" s="455" t="s">
        <v>59</v>
      </c>
      <c r="C14" s="456"/>
      <c r="D14" s="456"/>
      <c r="E14" s="456"/>
      <c r="F14" s="456"/>
      <c r="G14" s="456"/>
      <c r="H14" s="456"/>
      <c r="I14" s="456"/>
      <c r="J14" s="456"/>
      <c r="K14" s="303">
        <v>0</v>
      </c>
      <c r="L14" s="58">
        <f>$L$9*K14</f>
        <v>0</v>
      </c>
    </row>
    <row r="15" spans="2:14" s="51" customFormat="1" ht="15" customHeight="1">
      <c r="B15" s="451" t="str">
        <f>'ANEXO2E AREA METROP'!B15:I15</f>
        <v>SUBTOTAL MES 2021</v>
      </c>
      <c r="C15" s="452"/>
      <c r="D15" s="452"/>
      <c r="E15" s="452"/>
      <c r="F15" s="452"/>
      <c r="G15" s="452"/>
      <c r="H15" s="452"/>
      <c r="I15" s="452"/>
      <c r="J15" s="452"/>
      <c r="K15" s="64"/>
      <c r="L15" s="60">
        <f>SUM(L11:L14)</f>
        <v>0</v>
      </c>
    </row>
    <row r="16" spans="2:14" s="51" customFormat="1" ht="15" customHeight="1">
      <c r="B16" s="451" t="str">
        <f>'ANEXO2E AREA METROP'!B16:I16</f>
        <v>SUBTOTAL MES 2022, PROYECCIÓN CON CORRECCIÓN CON EL IPC DE 2021 (3,50%) + TRES PUNTOS (PARA EFECTOS DE CÁLCULO)</v>
      </c>
      <c r="C16" s="452"/>
      <c r="D16" s="452"/>
      <c r="E16" s="452"/>
      <c r="F16" s="452"/>
      <c r="G16" s="452"/>
      <c r="H16" s="452"/>
      <c r="I16" s="452"/>
      <c r="J16" s="452"/>
      <c r="K16" s="65">
        <f>'ANEXO2E AREA METROP'!J16</f>
        <v>6.5000000000000002E-2</v>
      </c>
      <c r="L16" s="60">
        <f>L15*(K16+1)</f>
        <v>0</v>
      </c>
    </row>
    <row r="17" spans="2:12" s="51" customFormat="1">
      <c r="B17" s="460" t="str">
        <f>'ANEXO2E AREA METROP'!B17:I17</f>
        <v>A. VALOR TOTAL DEL CONTRATO VIGENCIA 2021</v>
      </c>
      <c r="C17" s="461"/>
      <c r="D17" s="461"/>
      <c r="E17" s="461"/>
      <c r="F17" s="461"/>
      <c r="G17" s="461"/>
      <c r="H17" s="461"/>
      <c r="I17" s="461"/>
      <c r="J17" s="462"/>
      <c r="K17" s="67">
        <f>'ANEXO2E AREA METROP'!J17</f>
        <v>4</v>
      </c>
      <c r="L17" s="60">
        <f>L15*K17</f>
        <v>0</v>
      </c>
    </row>
    <row r="18" spans="2:12" s="51" customFormat="1">
      <c r="B18" s="460" t="str">
        <f>'ANEXO2E AREA METROP'!B18:I18</f>
        <v>B. VALOR TOTAL DEL CONTRATO VIGENCIA 2022</v>
      </c>
      <c r="C18" s="461"/>
      <c r="D18" s="461"/>
      <c r="E18" s="461"/>
      <c r="F18" s="461"/>
      <c r="G18" s="461"/>
      <c r="H18" s="461"/>
      <c r="I18" s="461"/>
      <c r="J18" s="462"/>
      <c r="K18" s="66">
        <f>'ANEXO2E AREA METROP'!J18</f>
        <v>8</v>
      </c>
      <c r="L18" s="60">
        <f>L16*K18</f>
        <v>0</v>
      </c>
    </row>
    <row r="19" spans="2:12">
      <c r="B19" s="451" t="s">
        <v>156</v>
      </c>
      <c r="C19" s="452"/>
      <c r="D19" s="452"/>
      <c r="E19" s="452"/>
      <c r="F19" s="452"/>
      <c r="G19" s="452"/>
      <c r="H19" s="452"/>
      <c r="I19" s="452"/>
      <c r="J19" s="452"/>
      <c r="K19" s="64"/>
      <c r="L19" s="60">
        <f>L17+L18</f>
        <v>0</v>
      </c>
    </row>
    <row r="20" spans="2:12">
      <c r="B20" s="451" t="s">
        <v>19</v>
      </c>
      <c r="C20" s="452"/>
      <c r="D20" s="452"/>
      <c r="E20" s="452"/>
      <c r="F20" s="452"/>
      <c r="G20" s="452"/>
      <c r="H20" s="452"/>
      <c r="I20" s="452"/>
      <c r="J20" s="452"/>
      <c r="K20" s="313">
        <v>0.19</v>
      </c>
      <c r="L20" s="68">
        <f>L19*K20</f>
        <v>0</v>
      </c>
    </row>
    <row r="21" spans="2:12" ht="15" thickBot="1">
      <c r="B21" s="457" t="s">
        <v>60</v>
      </c>
      <c r="C21" s="458"/>
      <c r="D21" s="458"/>
      <c r="E21" s="458"/>
      <c r="F21" s="458"/>
      <c r="G21" s="458"/>
      <c r="H21" s="458"/>
      <c r="I21" s="458"/>
      <c r="J21" s="458"/>
      <c r="K21" s="69"/>
      <c r="L21" s="70">
        <f>L19+L20</f>
        <v>0</v>
      </c>
    </row>
    <row r="22" spans="2:12" ht="15" customHeight="1">
      <c r="B22" s="71"/>
      <c r="C22" s="71"/>
      <c r="D22" s="71"/>
      <c r="E22" s="71"/>
      <c r="F22" s="72"/>
      <c r="G22" s="73"/>
      <c r="H22" s="73"/>
      <c r="I22" s="51"/>
      <c r="J22" s="51"/>
      <c r="K22" s="51"/>
      <c r="L22" s="51"/>
    </row>
    <row r="23" spans="2:12" ht="15" customHeight="1">
      <c r="B23" s="450" t="s">
        <v>41</v>
      </c>
      <c r="C23" s="450"/>
      <c r="D23" s="450"/>
      <c r="E23" s="450"/>
      <c r="F23" s="450"/>
      <c r="G23" s="450"/>
      <c r="H23" s="450"/>
      <c r="I23" s="450"/>
      <c r="J23" s="450"/>
      <c r="K23" s="450"/>
      <c r="L23" s="450"/>
    </row>
    <row r="24" spans="2:12" ht="15" customHeight="1">
      <c r="B24" s="449" t="s">
        <v>68</v>
      </c>
      <c r="C24" s="449"/>
      <c r="D24" s="449"/>
      <c r="E24" s="449"/>
      <c r="F24" s="449"/>
      <c r="G24" s="449"/>
      <c r="H24" s="449"/>
      <c r="I24" s="449"/>
      <c r="J24" s="449"/>
      <c r="K24" s="449"/>
      <c r="L24" s="449"/>
    </row>
    <row r="25" spans="2:12" ht="30" customHeight="1">
      <c r="B25" s="448" t="s">
        <v>159</v>
      </c>
      <c r="C25" s="448"/>
      <c r="D25" s="448"/>
      <c r="E25" s="448"/>
      <c r="F25" s="448"/>
      <c r="G25" s="448"/>
      <c r="H25" s="448"/>
      <c r="I25" s="448"/>
      <c r="J25" s="448"/>
      <c r="K25" s="448"/>
      <c r="L25" s="448"/>
    </row>
    <row r="26" spans="2:12" ht="15" customHeight="1">
      <c r="B26" s="448" t="s">
        <v>131</v>
      </c>
      <c r="C26" s="448"/>
      <c r="D26" s="448"/>
      <c r="E26" s="448"/>
      <c r="F26" s="448"/>
      <c r="G26" s="448"/>
      <c r="H26" s="448"/>
      <c r="I26" s="448"/>
      <c r="J26" s="448"/>
      <c r="K26" s="448"/>
      <c r="L26" s="448"/>
    </row>
    <row r="27" spans="2:12" ht="28.5" customHeight="1">
      <c r="B27" s="449" t="s">
        <v>69</v>
      </c>
      <c r="C27" s="449"/>
      <c r="D27" s="449"/>
      <c r="E27" s="449"/>
      <c r="F27" s="449"/>
      <c r="G27" s="449"/>
      <c r="H27" s="449"/>
      <c r="I27" s="449"/>
      <c r="J27" s="449"/>
      <c r="K27" s="449"/>
      <c r="L27" s="449"/>
    </row>
    <row r="28" spans="2:12" ht="38.25" customHeight="1">
      <c r="B28" s="449" t="s">
        <v>161</v>
      </c>
      <c r="C28" s="449"/>
      <c r="D28" s="449"/>
      <c r="E28" s="449"/>
      <c r="F28" s="449"/>
      <c r="G28" s="449"/>
      <c r="H28" s="449"/>
      <c r="I28" s="449"/>
      <c r="J28" s="449"/>
      <c r="K28" s="449"/>
      <c r="L28" s="449"/>
    </row>
    <row r="29" spans="2:12" ht="15" customHeight="1">
      <c r="B29" s="449" t="s">
        <v>70</v>
      </c>
      <c r="C29" s="449"/>
      <c r="D29" s="449"/>
      <c r="E29" s="449"/>
      <c r="F29" s="449"/>
      <c r="G29" s="449"/>
      <c r="H29" s="449"/>
      <c r="I29" s="449"/>
      <c r="J29" s="449"/>
      <c r="K29" s="449"/>
      <c r="L29" s="449"/>
    </row>
    <row r="30" spans="2:12" ht="15" customHeight="1">
      <c r="B30" s="449" t="s">
        <v>71</v>
      </c>
      <c r="C30" s="449"/>
      <c r="D30" s="449"/>
      <c r="E30" s="449"/>
      <c r="F30" s="449"/>
      <c r="G30" s="449"/>
      <c r="H30" s="449"/>
      <c r="I30" s="449"/>
      <c r="J30" s="449"/>
      <c r="K30" s="449"/>
      <c r="L30" s="449"/>
    </row>
    <row r="31" spans="2:12" ht="15" customHeight="1">
      <c r="B31" s="449" t="s">
        <v>72</v>
      </c>
      <c r="C31" s="449"/>
      <c r="D31" s="449"/>
      <c r="E31" s="449"/>
      <c r="F31" s="449"/>
      <c r="G31" s="449"/>
      <c r="H31" s="449"/>
      <c r="I31" s="449"/>
      <c r="J31" s="449"/>
      <c r="K31" s="449"/>
      <c r="L31" s="449"/>
    </row>
    <row r="32" spans="2:12" ht="15" customHeight="1">
      <c r="B32" s="449" t="s">
        <v>162</v>
      </c>
      <c r="C32" s="449"/>
      <c r="D32" s="449"/>
      <c r="E32" s="449"/>
      <c r="F32" s="449"/>
      <c r="G32" s="449"/>
      <c r="H32" s="449"/>
      <c r="I32" s="449"/>
      <c r="J32" s="449"/>
      <c r="K32" s="449"/>
      <c r="L32" s="449"/>
    </row>
    <row r="33" spans="2:12" ht="27.75" customHeight="1">
      <c r="B33" s="449" t="s">
        <v>73</v>
      </c>
      <c r="C33" s="449"/>
      <c r="D33" s="449"/>
      <c r="E33" s="449"/>
      <c r="F33" s="449"/>
      <c r="G33" s="449"/>
      <c r="H33" s="449"/>
      <c r="I33" s="449"/>
      <c r="J33" s="449"/>
      <c r="K33" s="449"/>
      <c r="L33" s="449"/>
    </row>
    <row r="34" spans="2:12" ht="15" customHeight="1">
      <c r="B34" s="449" t="s">
        <v>134</v>
      </c>
      <c r="C34" s="449"/>
      <c r="D34" s="449"/>
      <c r="E34" s="449"/>
      <c r="F34" s="449"/>
      <c r="G34" s="449"/>
      <c r="H34" s="449"/>
      <c r="I34" s="449"/>
      <c r="J34" s="449"/>
      <c r="K34" s="449"/>
      <c r="L34" s="449"/>
    </row>
    <row r="35" spans="2:12">
      <c r="B35" s="74"/>
      <c r="C35" s="74"/>
      <c r="D35" s="74"/>
      <c r="E35" s="74"/>
      <c r="F35" s="74"/>
      <c r="G35" s="74"/>
      <c r="H35" s="74"/>
      <c r="I35" s="74"/>
      <c r="J35" s="74"/>
      <c r="K35" s="74"/>
      <c r="L35" s="74"/>
    </row>
    <row r="36" spans="2:12">
      <c r="B36" s="75"/>
      <c r="C36" s="51"/>
      <c r="D36" s="51"/>
      <c r="E36" s="51"/>
      <c r="F36" s="51"/>
      <c r="G36" s="51"/>
      <c r="H36" s="51"/>
      <c r="I36" s="51"/>
      <c r="J36" s="51"/>
      <c r="K36" s="51"/>
      <c r="L36" s="51"/>
    </row>
    <row r="37" spans="2:12">
      <c r="B37" s="51" t="s">
        <v>42</v>
      </c>
      <c r="C37" s="51"/>
      <c r="D37" s="51"/>
      <c r="E37" s="51"/>
      <c r="F37" s="51"/>
      <c r="G37" s="51"/>
      <c r="H37" s="51"/>
      <c r="I37" s="51"/>
      <c r="J37" s="51"/>
      <c r="K37" s="51"/>
      <c r="L37" s="51"/>
    </row>
    <row r="38" spans="2:12">
      <c r="B38" s="51" t="s">
        <v>43</v>
      </c>
      <c r="C38" s="51"/>
      <c r="D38" s="51"/>
      <c r="E38" s="51"/>
      <c r="F38" s="51"/>
      <c r="G38" s="51"/>
      <c r="H38" s="51"/>
      <c r="I38" s="51"/>
      <c r="J38" s="51"/>
      <c r="K38" s="51"/>
      <c r="L38" s="51"/>
    </row>
  </sheetData>
  <mergeCells count="29">
    <mergeCell ref="B31:L31"/>
    <mergeCell ref="B16:J16"/>
    <mergeCell ref="B2:L2"/>
    <mergeCell ref="B3:L3"/>
    <mergeCell ref="B4:L4"/>
    <mergeCell ref="B5:L5"/>
    <mergeCell ref="B9:J9"/>
    <mergeCell ref="B10:K10"/>
    <mergeCell ref="B11:K11"/>
    <mergeCell ref="B12:J12"/>
    <mergeCell ref="B13:J13"/>
    <mergeCell ref="B14:J14"/>
    <mergeCell ref="B15:J15"/>
    <mergeCell ref="B32:L32"/>
    <mergeCell ref="B33:L33"/>
    <mergeCell ref="B34:L34"/>
    <mergeCell ref="B29:L29"/>
    <mergeCell ref="B17:J17"/>
    <mergeCell ref="B18:J18"/>
    <mergeCell ref="B19:J19"/>
    <mergeCell ref="B20:J20"/>
    <mergeCell ref="B21:J21"/>
    <mergeCell ref="B23:L23"/>
    <mergeCell ref="B24:L24"/>
    <mergeCell ref="B25:L25"/>
    <mergeCell ref="B26:L26"/>
    <mergeCell ref="B27:L27"/>
    <mergeCell ref="B28:L28"/>
    <mergeCell ref="B30:L30"/>
  </mergeCells>
  <printOptions horizontalCentered="1"/>
  <pageMargins left="0.51181102362204722" right="0.70866141732283472" top="0.74803149606299213" bottom="0.74803149606299213" header="0.31496062992125984" footer="0.31496062992125984"/>
  <pageSetup scale="7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19</vt:i4>
      </vt:variant>
    </vt:vector>
  </HeadingPairs>
  <TitlesOfParts>
    <vt:vector size="39" baseType="lpstr">
      <vt:lpstr>PLAZO</vt:lpstr>
      <vt:lpstr>POLIZAS</vt:lpstr>
      <vt:lpstr>F.P. Profesionales </vt:lpstr>
      <vt:lpstr>F.P. Mano de Obra </vt:lpstr>
      <vt:lpstr>Analisis A.U.</vt:lpstr>
      <vt:lpstr>ANEXO2D COSTO TOTAL</vt:lpstr>
      <vt:lpstr>ANEXO2E AREA METROP</vt:lpstr>
      <vt:lpstr>ANEXO2F S. ORIENTE</vt:lpstr>
      <vt:lpstr>ANEXOS2G S. URABÁ</vt:lpstr>
      <vt:lpstr>ANEXO2H S. YARUMAL</vt:lpstr>
      <vt:lpstr>ANEXO2I S. AMALFI SEGOVIA</vt:lpstr>
      <vt:lpstr>ANEXO2J S. ANDES</vt:lpstr>
      <vt:lpstr>ANEXO2K S. SANTAFE ANT</vt:lpstr>
      <vt:lpstr>ANEXO2L  S. PTO B Y SJ NUS</vt:lpstr>
      <vt:lpstr>ANEXO2M  S. SONSÓN</vt:lpstr>
      <vt:lpstr>ANEXO2N H. VEGAS CLARA</vt:lpstr>
      <vt:lpstr>ANEXO2O H. LA MONTAÑA</vt:lpstr>
      <vt:lpstr>ANEXO2P CAUCASIA</vt:lpstr>
      <vt:lpstr>ANEXO2Q H. PROGRESO</vt:lpstr>
      <vt:lpstr>ANEXO2R FRONTINO</vt:lpstr>
      <vt:lpstr>'Analisis A.U.'!Área_de_impresión</vt:lpstr>
      <vt:lpstr>'ANEXO2D COSTO TOTAL'!Área_de_impresión</vt:lpstr>
      <vt:lpstr>'ANEXO2E AREA METROP'!Área_de_impresión</vt:lpstr>
      <vt:lpstr>'ANEXO2F S. ORIENTE'!Área_de_impresión</vt:lpstr>
      <vt:lpstr>'ANEXO2H S. YARUMAL'!Área_de_impresión</vt:lpstr>
      <vt:lpstr>'ANEXO2I S. AMALFI SEGOVIA'!Área_de_impresión</vt:lpstr>
      <vt:lpstr>'ANEXO2J S. ANDES'!Área_de_impresión</vt:lpstr>
      <vt:lpstr>'ANEXO2K S. SANTAFE ANT'!Área_de_impresión</vt:lpstr>
      <vt:lpstr>'ANEXO2L  S. PTO B Y SJ NUS'!Área_de_impresión</vt:lpstr>
      <vt:lpstr>'ANEXO2M  S. SONSÓN'!Área_de_impresión</vt:lpstr>
      <vt:lpstr>'ANEXO2N H. VEGAS CLARA'!Área_de_impresión</vt:lpstr>
      <vt:lpstr>'ANEXO2O H. LA MONTAÑA'!Área_de_impresión</vt:lpstr>
      <vt:lpstr>'ANEXO2P CAUCASIA'!Área_de_impresión</vt:lpstr>
      <vt:lpstr>'ANEXO2Q H. PROGRESO'!Área_de_impresión</vt:lpstr>
      <vt:lpstr>'ANEXO2R FRONTINO'!Área_de_impresión</vt:lpstr>
      <vt:lpstr>'ANEXOS2G S. URABÁ'!Área_de_impresión</vt:lpstr>
      <vt:lpstr>'F.P. Mano de Obra '!Área_de_impresión</vt:lpstr>
      <vt:lpstr>POLIZAS!Área_de_impresión</vt:lpstr>
      <vt:lpstr>'Analisis A.U.'!Títulos_a_imprimir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Bladimir Quintero Marin</dc:creator>
  <cp:lastModifiedBy>Angelica</cp:lastModifiedBy>
  <dcterms:created xsi:type="dcterms:W3CDTF">2020-10-26T14:38:14Z</dcterms:created>
  <dcterms:modified xsi:type="dcterms:W3CDTF">2021-09-21T19:29:04Z</dcterms:modified>
</cp:coreProperties>
</file>