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aeduco-my.sharepoint.com/personal/gpatricia_lopez_udea_edu_co/Documents/GLORIA/SEGUROS/VGD 2023-2024/4. Observaciones/"/>
    </mc:Choice>
  </mc:AlternateContent>
  <xr:revisionPtr revIDLastSave="474" documentId="8_{044C468F-FC1B-416E-932B-A04204EAA0E9}" xr6:coauthVersionLast="47" xr6:coauthVersionMax="47" xr10:uidLastSave="{865A6E22-356E-446E-8879-B373E0FB120A}"/>
  <bookViews>
    <workbookView xWindow="-120" yWindow="-120" windowWidth="20730" windowHeight="11160" xr2:uid="{798C7439-3FE4-4FD2-9ED7-A510F8DB6053}"/>
  </bookViews>
  <sheets>
    <sheet name="FBU" sheetId="1" r:id="rId1"/>
    <sheet name="FRV" sheetId="2" r:id="rId2"/>
    <sheet name="FRC" sheetId="3" r:id="rId3"/>
  </sheets>
  <definedNames>
    <definedName name="_xlnm._FilterDatabase" localSheetId="0" hidden="1">FBU!$D$5:$K$12</definedName>
    <definedName name="_xlnm._FilterDatabase" localSheetId="2" hidden="1">FRC!$D$5:$K$5</definedName>
    <definedName name="_xlnm._FilterDatabase" localSheetId="1" hidden="1">FRV!$D$5:$K$5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" l="1"/>
  <c r="J9" i="3" s="1"/>
  <c r="J22" i="2"/>
  <c r="J24" i="2" s="1"/>
  <c r="J7" i="2"/>
  <c r="J9" i="2" s="1"/>
  <c r="J29" i="2"/>
  <c r="J30" i="2" s="1"/>
  <c r="J32" i="2" s="1"/>
  <c r="J14" i="2"/>
  <c r="J15" i="2" s="1"/>
  <c r="J17" i="2" s="1"/>
  <c r="J147" i="1"/>
  <c r="J148" i="1"/>
  <c r="J111" i="1"/>
  <c r="J112" i="1"/>
  <c r="J113" i="1"/>
  <c r="J114" i="1"/>
  <c r="J115" i="1"/>
  <c r="J116" i="1"/>
  <c r="J118" i="1"/>
  <c r="J119" i="1"/>
  <c r="J120" i="1"/>
  <c r="J121" i="1"/>
  <c r="J122" i="1"/>
  <c r="J131" i="1"/>
  <c r="J123" i="1"/>
  <c r="J124" i="1"/>
  <c r="J125" i="1"/>
  <c r="J126" i="1"/>
  <c r="J127" i="1"/>
  <c r="J128" i="1"/>
  <c r="J129" i="1"/>
  <c r="J130" i="1"/>
  <c r="J110" i="1"/>
  <c r="J132" i="1" l="1"/>
  <c r="J134" i="1" s="1"/>
  <c r="J149" i="1"/>
  <c r="J151" i="1" s="1"/>
  <c r="J73" i="1" l="1"/>
  <c r="J75" i="1" s="1"/>
  <c r="J104" i="1" l="1"/>
  <c r="J103" i="1"/>
  <c r="J102" i="1"/>
  <c r="J101" i="1"/>
  <c r="J100" i="1"/>
  <c r="J99" i="1"/>
  <c r="J98" i="1"/>
  <c r="J97" i="1"/>
  <c r="J93" i="1" l="1"/>
  <c r="J105" i="1" s="1"/>
  <c r="J107" i="1" s="1"/>
  <c r="J33" i="1" l="1"/>
  <c r="J44" i="1" s="1"/>
  <c r="J46" i="1" s="1"/>
  <c r="J18" i="1" l="1"/>
  <c r="J14" i="1"/>
  <c r="J23" i="1" l="1"/>
  <c r="J25" i="1" s="1"/>
</calcChain>
</file>

<file path=xl/sharedStrings.xml><?xml version="1.0" encoding="utf-8"?>
<sst xmlns="http://schemas.openxmlformats.org/spreadsheetml/2006/main" count="279" uniqueCount="26">
  <si>
    <t>EDAD</t>
  </si>
  <si>
    <t>FECHA 
SINIESTRO</t>
  </si>
  <si>
    <t>AMPARO 
AFECTADO</t>
  </si>
  <si>
    <t>AUXLIO 
FUNERARIO</t>
  </si>
  <si>
    <t>VALOR 
INDEMNIZADO</t>
  </si>
  <si>
    <t>VIDA</t>
  </si>
  <si>
    <t>ITP</t>
  </si>
  <si>
    <t>FECHA 
INDEMNIZACIÓN</t>
  </si>
  <si>
    <t>TOTAL SINIESTROS</t>
  </si>
  <si>
    <t>TOTAL PRIMAS</t>
  </si>
  <si>
    <t>INDICE</t>
  </si>
  <si>
    <t>FECHA
REPORTE</t>
  </si>
  <si>
    <t>VALOR
CRÉDITOS</t>
  </si>
  <si>
    <t>En póliza FRV</t>
  </si>
  <si>
    <t>En proceso de pago</t>
  </si>
  <si>
    <t>SINIESTROS 2018</t>
  </si>
  <si>
    <t>No.</t>
  </si>
  <si>
    <t>SINIESTROS 2019</t>
  </si>
  <si>
    <t>Siniestros 2020</t>
  </si>
  <si>
    <t>SINIESTROS 2021</t>
  </si>
  <si>
    <t>SINIESTROS 2022</t>
  </si>
  <si>
    <t>SINIESTROS HASTA 31/05/2023</t>
  </si>
  <si>
    <t>AMPLIACIÓN ANEXO 9 INFORMACIÓN SINIESTRAL ACUMULADA</t>
  </si>
  <si>
    <t>INVITACIÓN FBU-001-2023</t>
  </si>
  <si>
    <t>NA</t>
  </si>
  <si>
    <t>En póliza FBU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</si>
</sst>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/m/yyyy"/>
    <numFmt numFmtId="168" formatCode="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/>
    <xf numFmtId="165" fontId="3" fillId="0" borderId="3" xfId="1" applyNumberFormat="1" applyFont="1" applyFill="1" applyBorder="1"/>
    <xf numFmtId="14" fontId="3" fillId="0" borderId="1" xfId="0" applyNumberFormat="1" applyFont="1" applyFill="1" applyBorder="1"/>
    <xf numFmtId="0" fontId="4" fillId="0" borderId="25" xfId="0" applyFont="1" applyFill="1" applyBorder="1" applyAlignment="1">
      <alignment horizontal="center" vertical="center" textRotation="90"/>
    </xf>
    <xf numFmtId="0" fontId="3" fillId="0" borderId="16" xfId="0" applyFont="1" applyFill="1" applyBorder="1"/>
    <xf numFmtId="14" fontId="3" fillId="0" borderId="16" xfId="0" applyNumberFormat="1" applyFont="1" applyFill="1" applyBorder="1" applyAlignment="1">
      <alignment horizontal="right"/>
    </xf>
    <xf numFmtId="14" fontId="3" fillId="0" borderId="16" xfId="0" applyNumberFormat="1" applyFont="1" applyFill="1" applyBorder="1" applyAlignment="1">
      <alignment horizontal="center"/>
    </xf>
    <xf numFmtId="165" fontId="3" fillId="0" borderId="16" xfId="1" applyNumberFormat="1" applyFont="1" applyFill="1" applyBorder="1"/>
    <xf numFmtId="14" fontId="3" fillId="0" borderId="16" xfId="0" applyNumberFormat="1" applyFont="1" applyFill="1" applyBorder="1"/>
    <xf numFmtId="0" fontId="3" fillId="0" borderId="4" xfId="0" applyFont="1" applyFill="1" applyBorder="1"/>
    <xf numFmtId="14" fontId="3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left"/>
    </xf>
    <xf numFmtId="165" fontId="4" fillId="0" borderId="4" xfId="1" applyNumberFormat="1" applyFont="1" applyFill="1" applyBorder="1"/>
    <xf numFmtId="14" fontId="3" fillId="0" borderId="3" xfId="0" applyNumberFormat="1" applyFont="1" applyFill="1" applyBorder="1"/>
    <xf numFmtId="0" fontId="4" fillId="0" borderId="26" xfId="0" applyFont="1" applyFill="1" applyBorder="1" applyAlignment="1">
      <alignment horizontal="center" vertical="center" textRotation="90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10" fontId="4" fillId="0" borderId="4" xfId="2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18" xfId="0" applyFont="1" applyFill="1" applyBorder="1"/>
    <xf numFmtId="0" fontId="4" fillId="0" borderId="16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0" fontId="4" fillId="0" borderId="0" xfId="2" applyNumberFormat="1" applyFont="1" applyBorder="1"/>
    <xf numFmtId="0" fontId="3" fillId="0" borderId="6" xfId="0" applyFont="1" applyFill="1" applyBorder="1"/>
    <xf numFmtId="166" fontId="3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/>
    <xf numFmtId="166" fontId="3" fillId="0" borderId="5" xfId="0" applyNumberFormat="1" applyFont="1" applyFill="1" applyBorder="1"/>
    <xf numFmtId="165" fontId="3" fillId="0" borderId="6" xfId="0" applyNumberFormat="1" applyFont="1" applyFill="1" applyBorder="1"/>
    <xf numFmtId="0" fontId="3" fillId="0" borderId="15" xfId="0" applyFont="1" applyFill="1" applyBorder="1"/>
    <xf numFmtId="166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/>
    <xf numFmtId="165" fontId="3" fillId="0" borderId="10" xfId="0" applyNumberFormat="1" applyFont="1" applyFill="1" applyBorder="1"/>
    <xf numFmtId="166" fontId="3" fillId="0" borderId="10" xfId="0" applyNumberFormat="1" applyFont="1" applyFill="1" applyBorder="1"/>
    <xf numFmtId="166" fontId="3" fillId="0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/>
    <xf numFmtId="166" fontId="3" fillId="0" borderId="3" xfId="0" applyNumberFormat="1" applyFont="1" applyFill="1" applyBorder="1"/>
    <xf numFmtId="10" fontId="4" fillId="0" borderId="4" xfId="2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166" fontId="3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3" fillId="0" borderId="9" xfId="0" applyFont="1" applyFill="1" applyBorder="1"/>
    <xf numFmtId="166" fontId="3" fillId="0" borderId="9" xfId="0" applyNumberFormat="1" applyFont="1" applyFill="1" applyBorder="1" applyAlignment="1">
      <alignment horizontal="right"/>
    </xf>
    <xf numFmtId="165" fontId="3" fillId="0" borderId="15" xfId="0" applyNumberFormat="1" applyFont="1" applyFill="1" applyBorder="1"/>
    <xf numFmtId="0" fontId="4" fillId="0" borderId="2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3" fillId="0" borderId="17" xfId="0" applyFont="1" applyFill="1" applyBorder="1"/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/>
    <xf numFmtId="166" fontId="3" fillId="0" borderId="12" xfId="0" applyNumberFormat="1" applyFont="1" applyFill="1" applyBorder="1"/>
    <xf numFmtId="166" fontId="3" fillId="0" borderId="8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5" fillId="0" borderId="6" xfId="0" applyFont="1" applyFill="1" applyBorder="1"/>
    <xf numFmtId="166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6" fontId="5" fillId="0" borderId="5" xfId="0" applyNumberFormat="1" applyFont="1" applyFill="1" applyBorder="1"/>
    <xf numFmtId="0" fontId="3" fillId="0" borderId="19" xfId="0" applyFont="1" applyFill="1" applyBorder="1"/>
    <xf numFmtId="166" fontId="3" fillId="0" borderId="19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left"/>
    </xf>
    <xf numFmtId="165" fontId="4" fillId="0" borderId="19" xfId="0" applyNumberFormat="1" applyFont="1" applyFill="1" applyBorder="1"/>
    <xf numFmtId="166" fontId="3" fillId="0" borderId="18" xfId="0" applyNumberFormat="1" applyFont="1" applyFill="1" applyBorder="1"/>
    <xf numFmtId="0" fontId="5" fillId="0" borderId="17" xfId="0" applyFont="1" applyFill="1" applyBorder="1"/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/>
    <xf numFmtId="165" fontId="5" fillId="0" borderId="12" xfId="0" applyNumberFormat="1" applyFont="1" applyFill="1" applyBorder="1"/>
    <xf numFmtId="166" fontId="5" fillId="0" borderId="12" xfId="0" applyNumberFormat="1" applyFont="1" applyFill="1" applyBorder="1"/>
    <xf numFmtId="0" fontId="5" fillId="0" borderId="15" xfId="0" applyFont="1" applyFill="1" applyBorder="1"/>
    <xf numFmtId="166" fontId="5" fillId="0" borderId="5" xfId="0" applyNumberFormat="1" applyFont="1" applyFill="1" applyBorder="1" applyAlignment="1"/>
    <xf numFmtId="0" fontId="5" fillId="0" borderId="3" xfId="0" applyFont="1" applyFill="1" applyBorder="1"/>
    <xf numFmtId="166" fontId="5" fillId="0" borderId="6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/>
    <xf numFmtId="165" fontId="3" fillId="0" borderId="16" xfId="0" applyNumberFormat="1" applyFont="1" applyFill="1" applyBorder="1"/>
    <xf numFmtId="166" fontId="3" fillId="0" borderId="16" xfId="0" applyNumberFormat="1" applyFont="1" applyFill="1" applyBorder="1"/>
    <xf numFmtId="166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/>
    <xf numFmtId="165" fontId="3" fillId="0" borderId="1" xfId="0" applyNumberFormat="1" applyFont="1" applyFill="1" applyBorder="1"/>
    <xf numFmtId="166" fontId="3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0" fontId="3" fillId="0" borderId="15" xfId="0" applyFont="1" applyFill="1" applyBorder="1" applyAlignment="1">
      <alignment horizontal="right"/>
    </xf>
    <xf numFmtId="168" fontId="3" fillId="0" borderId="5" xfId="0" applyNumberFormat="1" applyFont="1" applyFill="1" applyBorder="1" applyAlignment="1">
      <alignment horizontal="right"/>
    </xf>
    <xf numFmtId="166" fontId="6" fillId="0" borderId="5" xfId="0" applyNumberFormat="1" applyFont="1" applyFill="1" applyBorder="1"/>
    <xf numFmtId="0" fontId="3" fillId="0" borderId="3" xfId="0" applyFont="1" applyFill="1" applyBorder="1" applyAlignment="1">
      <alignment horizontal="right"/>
    </xf>
    <xf numFmtId="165" fontId="3" fillId="0" borderId="3" xfId="0" applyNumberFormat="1" applyFont="1" applyFill="1" applyBorder="1"/>
    <xf numFmtId="165" fontId="3" fillId="0" borderId="18" xfId="0" applyNumberFormat="1" applyFont="1" applyFill="1" applyBorder="1"/>
    <xf numFmtId="0" fontId="3" fillId="0" borderId="18" xfId="0" applyFont="1" applyFill="1" applyBorder="1" applyAlignment="1">
      <alignment horizontal="right"/>
    </xf>
    <xf numFmtId="3" fontId="3" fillId="0" borderId="16" xfId="0" applyNumberFormat="1" applyFont="1" applyFill="1" applyBorder="1"/>
    <xf numFmtId="165" fontId="5" fillId="0" borderId="10" xfId="0" applyNumberFormat="1" applyFont="1" applyFill="1" applyBorder="1"/>
    <xf numFmtId="166" fontId="3" fillId="0" borderId="11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166" fontId="3" fillId="0" borderId="22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5" fontId="3" fillId="0" borderId="22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/>
    <xf numFmtId="165" fontId="4" fillId="0" borderId="4" xfId="0" applyNumberFormat="1" applyFont="1" applyBorder="1"/>
    <xf numFmtId="165" fontId="3" fillId="0" borderId="7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/>
    <xf numFmtId="0" fontId="4" fillId="0" borderId="20" xfId="0" applyFont="1" applyBorder="1"/>
    <xf numFmtId="0" fontId="4" fillId="0" borderId="0" xfId="0" applyFont="1" applyFill="1" applyBorder="1" applyAlignment="1">
      <alignment horizontal="center" vertical="center" textRotation="90"/>
    </xf>
    <xf numFmtId="0" fontId="3" fillId="0" borderId="20" xfId="0" applyFont="1" applyFill="1" applyBorder="1"/>
    <xf numFmtId="14" fontId="3" fillId="0" borderId="20" xfId="0" applyNumberFormat="1" applyFont="1" applyFill="1" applyBorder="1" applyAlignment="1">
      <alignment horizontal="center"/>
    </xf>
    <xf numFmtId="10" fontId="3" fillId="0" borderId="23" xfId="2" applyNumberFormat="1" applyFont="1" applyFill="1" applyBorder="1"/>
    <xf numFmtId="14" fontId="3" fillId="0" borderId="22" xfId="0" applyNumberFormat="1" applyFont="1" applyFill="1" applyBorder="1"/>
    <xf numFmtId="0" fontId="3" fillId="0" borderId="5" xfId="0" applyFont="1" applyFill="1" applyBorder="1"/>
    <xf numFmtId="0" fontId="3" fillId="0" borderId="0" xfId="0" applyFont="1" applyFill="1" applyAlignment="1">
      <alignment horizontal="center"/>
    </xf>
    <xf numFmtId="0" fontId="3" fillId="0" borderId="10" xfId="0" applyFont="1" applyFill="1" applyBorder="1"/>
    <xf numFmtId="165" fontId="3" fillId="0" borderId="15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3" fillId="0" borderId="19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/>
    <xf numFmtId="14" fontId="4" fillId="0" borderId="19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5" fontId="3" fillId="0" borderId="14" xfId="0" applyNumberFormat="1" applyFont="1" applyFill="1" applyBorder="1"/>
    <xf numFmtId="0" fontId="4" fillId="0" borderId="16" xfId="0" applyFont="1" applyFill="1" applyBorder="1" applyAlignment="1">
      <alignment vertical="center" textRotation="90"/>
    </xf>
    <xf numFmtId="0" fontId="4" fillId="0" borderId="21" xfId="0" applyFont="1" applyFill="1" applyBorder="1" applyAlignment="1">
      <alignment vertical="center" textRotation="90"/>
    </xf>
    <xf numFmtId="0" fontId="4" fillId="0" borderId="22" xfId="0" applyFont="1" applyFill="1" applyBorder="1" applyAlignment="1">
      <alignment vertical="center" textRotation="90"/>
    </xf>
    <xf numFmtId="0" fontId="3" fillId="0" borderId="24" xfId="0" applyFont="1" applyFill="1" applyBorder="1"/>
    <xf numFmtId="165" fontId="4" fillId="0" borderId="19" xfId="1" applyNumberFormat="1" applyFont="1" applyFill="1" applyBorder="1"/>
    <xf numFmtId="14" fontId="3" fillId="0" borderId="18" xfId="0" applyNumberFormat="1" applyFont="1" applyFill="1" applyBorder="1"/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3" fillId="0" borderId="16" xfId="3" applyFont="1" applyFill="1" applyBorder="1"/>
    <xf numFmtId="0" fontId="3" fillId="0" borderId="15" xfId="3" applyFont="1" applyFill="1" applyBorder="1"/>
    <xf numFmtId="166" fontId="3" fillId="0" borderId="10" xfId="3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5" fontId="3" fillId="0" borderId="10" xfId="3" applyNumberFormat="1" applyFont="1" applyFill="1" applyBorder="1"/>
    <xf numFmtId="166" fontId="3" fillId="0" borderId="10" xfId="3" applyNumberFormat="1" applyFont="1" applyFill="1" applyBorder="1"/>
    <xf numFmtId="0" fontId="3" fillId="0" borderId="2" xfId="3" applyFont="1" applyFill="1" applyBorder="1"/>
    <xf numFmtId="0" fontId="3" fillId="0" borderId="4" xfId="3" applyFont="1" applyFill="1" applyBorder="1"/>
    <xf numFmtId="166" fontId="3" fillId="0" borderId="4" xfId="3" applyNumberFormat="1" applyFont="1" applyFill="1" applyBorder="1" applyAlignment="1">
      <alignment horizontal="center"/>
    </xf>
    <xf numFmtId="166" fontId="3" fillId="0" borderId="3" xfId="3" applyNumberFormat="1" applyFont="1" applyFill="1" applyBorder="1"/>
    <xf numFmtId="0" fontId="3" fillId="0" borderId="4" xfId="3" applyFont="1" applyFill="1" applyBorder="1" applyAlignment="1">
      <alignment horizontal="center"/>
    </xf>
    <xf numFmtId="0" fontId="3" fillId="0" borderId="3" xfId="3" applyFont="1" applyFill="1" applyBorder="1"/>
    <xf numFmtId="0" fontId="4" fillId="0" borderId="4" xfId="0" applyFont="1" applyFill="1" applyBorder="1"/>
    <xf numFmtId="0" fontId="4" fillId="0" borderId="16" xfId="3" applyFont="1" applyFill="1" applyBorder="1" applyAlignment="1">
      <alignment horizontal="center" vertical="center" textRotation="90"/>
    </xf>
    <xf numFmtId="0" fontId="4" fillId="0" borderId="21" xfId="3" applyFont="1" applyFill="1" applyBorder="1" applyAlignment="1">
      <alignment horizontal="center" vertical="center" textRotation="90"/>
    </xf>
    <xf numFmtId="0" fontId="4" fillId="0" borderId="22" xfId="3" applyFont="1" applyFill="1" applyBorder="1" applyAlignment="1">
      <alignment horizontal="center" vertical="center" textRotation="90"/>
    </xf>
    <xf numFmtId="165" fontId="4" fillId="0" borderId="4" xfId="3" applyNumberFormat="1" applyFont="1" applyFill="1" applyBorder="1"/>
  </cellXfs>
  <cellStyles count="4">
    <cellStyle name="Millares" xfId="1" builtinId="3"/>
    <cellStyle name="Normal" xfId="0" builtinId="0"/>
    <cellStyle name="Normal 2" xfId="3" xr:uid="{848E1982-F754-403E-92E0-93563676428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A2DC-527C-4A93-A4BD-B20DC1E58BD3}">
  <dimension ref="B1:K151"/>
  <sheetViews>
    <sheetView showGridLines="0" tabSelected="1" zoomScale="110" zoomScaleNormal="110" workbookViewId="0"/>
  </sheetViews>
  <sheetFormatPr baseColWidth="10" defaultRowHeight="15" x14ac:dyDescent="0.25"/>
  <cols>
    <col min="1" max="1" width="8.28515625" style="1" customWidth="1"/>
    <col min="2" max="2" width="4.5703125" style="1" customWidth="1"/>
    <col min="3" max="3" width="4" style="1" customWidth="1"/>
    <col min="4" max="4" width="6.85546875" style="1" customWidth="1"/>
    <col min="5" max="5" width="12.7109375" style="131" bestFit="1" customWidth="1"/>
    <col min="6" max="6" width="13.140625" style="131" bestFit="1" customWidth="1"/>
    <col min="7" max="7" width="11.42578125" style="131" bestFit="1" customWidth="1"/>
    <col min="8" max="8" width="13.42578125" style="1" customWidth="1"/>
    <col min="9" max="9" width="14.140625" style="1" bestFit="1" customWidth="1"/>
    <col min="10" max="10" width="18.140625" style="1" customWidth="1"/>
    <col min="11" max="11" width="20" style="1" customWidth="1"/>
    <col min="12" max="249" width="11.42578125" style="1"/>
    <col min="250" max="250" width="2.85546875" style="1" customWidth="1"/>
    <col min="251" max="251" width="36.28515625" style="1" customWidth="1"/>
    <col min="252" max="252" width="6.85546875" style="1" customWidth="1"/>
    <col min="253" max="253" width="14.140625" style="1" bestFit="1" customWidth="1"/>
    <col min="254" max="254" width="16.42578125" style="1" bestFit="1" customWidth="1"/>
    <col min="255" max="255" width="14.140625" style="1" customWidth="1"/>
    <col min="256" max="256" width="17.85546875" style="1" customWidth="1"/>
    <col min="257" max="257" width="14.28515625" style="1" customWidth="1"/>
    <col min="258" max="258" width="12.85546875" style="1" customWidth="1"/>
    <col min="259" max="259" width="20.85546875" style="1" customWidth="1"/>
    <col min="260" max="260" width="14.85546875" style="1" customWidth="1"/>
    <col min="261" max="261" width="22.42578125" style="1" customWidth="1"/>
    <col min="262" max="262" width="17.28515625" style="1" customWidth="1"/>
    <col min="263" max="263" width="41.42578125" style="1" customWidth="1"/>
    <col min="264" max="264" width="18.140625" style="1" customWidth="1"/>
    <col min="265" max="265" width="2.28515625" style="1" customWidth="1"/>
    <col min="266" max="266" width="2.85546875" style="1" customWidth="1"/>
    <col min="267" max="505" width="11.42578125" style="1"/>
    <col min="506" max="506" width="2.85546875" style="1" customWidth="1"/>
    <col min="507" max="507" width="36.28515625" style="1" customWidth="1"/>
    <col min="508" max="508" width="6.85546875" style="1" customWidth="1"/>
    <col min="509" max="509" width="14.140625" style="1" bestFit="1" customWidth="1"/>
    <col min="510" max="510" width="16.42578125" style="1" bestFit="1" customWidth="1"/>
    <col min="511" max="511" width="14.140625" style="1" customWidth="1"/>
    <col min="512" max="512" width="17.85546875" style="1" customWidth="1"/>
    <col min="513" max="513" width="14.28515625" style="1" customWidth="1"/>
    <col min="514" max="514" width="12.85546875" style="1" customWidth="1"/>
    <col min="515" max="515" width="20.85546875" style="1" customWidth="1"/>
    <col min="516" max="516" width="14.85546875" style="1" customWidth="1"/>
    <col min="517" max="517" width="22.42578125" style="1" customWidth="1"/>
    <col min="518" max="518" width="17.28515625" style="1" customWidth="1"/>
    <col min="519" max="519" width="41.42578125" style="1" customWidth="1"/>
    <col min="520" max="520" width="18.140625" style="1" customWidth="1"/>
    <col min="521" max="521" width="2.28515625" style="1" customWidth="1"/>
    <col min="522" max="522" width="2.85546875" style="1" customWidth="1"/>
    <col min="523" max="761" width="11.42578125" style="1"/>
    <col min="762" max="762" width="2.85546875" style="1" customWidth="1"/>
    <col min="763" max="763" width="36.28515625" style="1" customWidth="1"/>
    <col min="764" max="764" width="6.85546875" style="1" customWidth="1"/>
    <col min="765" max="765" width="14.140625" style="1" bestFit="1" customWidth="1"/>
    <col min="766" max="766" width="16.42578125" style="1" bestFit="1" customWidth="1"/>
    <col min="767" max="767" width="14.140625" style="1" customWidth="1"/>
    <col min="768" max="768" width="17.85546875" style="1" customWidth="1"/>
    <col min="769" max="769" width="14.28515625" style="1" customWidth="1"/>
    <col min="770" max="770" width="12.85546875" style="1" customWidth="1"/>
    <col min="771" max="771" width="20.85546875" style="1" customWidth="1"/>
    <col min="772" max="772" width="14.85546875" style="1" customWidth="1"/>
    <col min="773" max="773" width="22.42578125" style="1" customWidth="1"/>
    <col min="774" max="774" width="17.28515625" style="1" customWidth="1"/>
    <col min="775" max="775" width="41.42578125" style="1" customWidth="1"/>
    <col min="776" max="776" width="18.140625" style="1" customWidth="1"/>
    <col min="777" max="777" width="2.28515625" style="1" customWidth="1"/>
    <col min="778" max="778" width="2.85546875" style="1" customWidth="1"/>
    <col min="779" max="1017" width="11.42578125" style="1"/>
    <col min="1018" max="1018" width="2.85546875" style="1" customWidth="1"/>
    <col min="1019" max="1019" width="36.28515625" style="1" customWidth="1"/>
    <col min="1020" max="1020" width="6.85546875" style="1" customWidth="1"/>
    <col min="1021" max="1021" width="14.140625" style="1" bestFit="1" customWidth="1"/>
    <col min="1022" max="1022" width="16.42578125" style="1" bestFit="1" customWidth="1"/>
    <col min="1023" max="1023" width="14.140625" style="1" customWidth="1"/>
    <col min="1024" max="1024" width="17.85546875" style="1" customWidth="1"/>
    <col min="1025" max="1025" width="14.28515625" style="1" customWidth="1"/>
    <col min="1026" max="1026" width="12.85546875" style="1" customWidth="1"/>
    <col min="1027" max="1027" width="20.85546875" style="1" customWidth="1"/>
    <col min="1028" max="1028" width="14.85546875" style="1" customWidth="1"/>
    <col min="1029" max="1029" width="22.42578125" style="1" customWidth="1"/>
    <col min="1030" max="1030" width="17.28515625" style="1" customWidth="1"/>
    <col min="1031" max="1031" width="41.42578125" style="1" customWidth="1"/>
    <col min="1032" max="1032" width="18.140625" style="1" customWidth="1"/>
    <col min="1033" max="1033" width="2.28515625" style="1" customWidth="1"/>
    <col min="1034" max="1034" width="2.85546875" style="1" customWidth="1"/>
    <col min="1035" max="1273" width="11.42578125" style="1"/>
    <col min="1274" max="1274" width="2.85546875" style="1" customWidth="1"/>
    <col min="1275" max="1275" width="36.28515625" style="1" customWidth="1"/>
    <col min="1276" max="1276" width="6.85546875" style="1" customWidth="1"/>
    <col min="1277" max="1277" width="14.140625" style="1" bestFit="1" customWidth="1"/>
    <col min="1278" max="1278" width="16.42578125" style="1" bestFit="1" customWidth="1"/>
    <col min="1279" max="1279" width="14.140625" style="1" customWidth="1"/>
    <col min="1280" max="1280" width="17.85546875" style="1" customWidth="1"/>
    <col min="1281" max="1281" width="14.28515625" style="1" customWidth="1"/>
    <col min="1282" max="1282" width="12.85546875" style="1" customWidth="1"/>
    <col min="1283" max="1283" width="20.85546875" style="1" customWidth="1"/>
    <col min="1284" max="1284" width="14.85546875" style="1" customWidth="1"/>
    <col min="1285" max="1285" width="22.42578125" style="1" customWidth="1"/>
    <col min="1286" max="1286" width="17.28515625" style="1" customWidth="1"/>
    <col min="1287" max="1287" width="41.42578125" style="1" customWidth="1"/>
    <col min="1288" max="1288" width="18.140625" style="1" customWidth="1"/>
    <col min="1289" max="1289" width="2.28515625" style="1" customWidth="1"/>
    <col min="1290" max="1290" width="2.85546875" style="1" customWidth="1"/>
    <col min="1291" max="1529" width="11.42578125" style="1"/>
    <col min="1530" max="1530" width="2.85546875" style="1" customWidth="1"/>
    <col min="1531" max="1531" width="36.28515625" style="1" customWidth="1"/>
    <col min="1532" max="1532" width="6.85546875" style="1" customWidth="1"/>
    <col min="1533" max="1533" width="14.140625" style="1" bestFit="1" customWidth="1"/>
    <col min="1534" max="1534" width="16.42578125" style="1" bestFit="1" customWidth="1"/>
    <col min="1535" max="1535" width="14.140625" style="1" customWidth="1"/>
    <col min="1536" max="1536" width="17.85546875" style="1" customWidth="1"/>
    <col min="1537" max="1537" width="14.28515625" style="1" customWidth="1"/>
    <col min="1538" max="1538" width="12.85546875" style="1" customWidth="1"/>
    <col min="1539" max="1539" width="20.85546875" style="1" customWidth="1"/>
    <col min="1540" max="1540" width="14.85546875" style="1" customWidth="1"/>
    <col min="1541" max="1541" width="22.42578125" style="1" customWidth="1"/>
    <col min="1542" max="1542" width="17.28515625" style="1" customWidth="1"/>
    <col min="1543" max="1543" width="41.42578125" style="1" customWidth="1"/>
    <col min="1544" max="1544" width="18.140625" style="1" customWidth="1"/>
    <col min="1545" max="1545" width="2.28515625" style="1" customWidth="1"/>
    <col min="1546" max="1546" width="2.85546875" style="1" customWidth="1"/>
    <col min="1547" max="1785" width="11.42578125" style="1"/>
    <col min="1786" max="1786" width="2.85546875" style="1" customWidth="1"/>
    <col min="1787" max="1787" width="36.28515625" style="1" customWidth="1"/>
    <col min="1788" max="1788" width="6.85546875" style="1" customWidth="1"/>
    <col min="1789" max="1789" width="14.140625" style="1" bestFit="1" customWidth="1"/>
    <col min="1790" max="1790" width="16.42578125" style="1" bestFit="1" customWidth="1"/>
    <col min="1791" max="1791" width="14.140625" style="1" customWidth="1"/>
    <col min="1792" max="1792" width="17.85546875" style="1" customWidth="1"/>
    <col min="1793" max="1793" width="14.28515625" style="1" customWidth="1"/>
    <col min="1794" max="1794" width="12.85546875" style="1" customWidth="1"/>
    <col min="1795" max="1795" width="20.85546875" style="1" customWidth="1"/>
    <col min="1796" max="1796" width="14.85546875" style="1" customWidth="1"/>
    <col min="1797" max="1797" width="22.42578125" style="1" customWidth="1"/>
    <col min="1798" max="1798" width="17.28515625" style="1" customWidth="1"/>
    <col min="1799" max="1799" width="41.42578125" style="1" customWidth="1"/>
    <col min="1800" max="1800" width="18.140625" style="1" customWidth="1"/>
    <col min="1801" max="1801" width="2.28515625" style="1" customWidth="1"/>
    <col min="1802" max="1802" width="2.85546875" style="1" customWidth="1"/>
    <col min="1803" max="2041" width="11.42578125" style="1"/>
    <col min="2042" max="2042" width="2.85546875" style="1" customWidth="1"/>
    <col min="2043" max="2043" width="36.28515625" style="1" customWidth="1"/>
    <col min="2044" max="2044" width="6.85546875" style="1" customWidth="1"/>
    <col min="2045" max="2045" width="14.140625" style="1" bestFit="1" customWidth="1"/>
    <col min="2046" max="2046" width="16.42578125" style="1" bestFit="1" customWidth="1"/>
    <col min="2047" max="2047" width="14.140625" style="1" customWidth="1"/>
    <col min="2048" max="2048" width="17.85546875" style="1" customWidth="1"/>
    <col min="2049" max="2049" width="14.28515625" style="1" customWidth="1"/>
    <col min="2050" max="2050" width="12.85546875" style="1" customWidth="1"/>
    <col min="2051" max="2051" width="20.85546875" style="1" customWidth="1"/>
    <col min="2052" max="2052" width="14.85546875" style="1" customWidth="1"/>
    <col min="2053" max="2053" width="22.42578125" style="1" customWidth="1"/>
    <col min="2054" max="2054" width="17.28515625" style="1" customWidth="1"/>
    <col min="2055" max="2055" width="41.42578125" style="1" customWidth="1"/>
    <col min="2056" max="2056" width="18.140625" style="1" customWidth="1"/>
    <col min="2057" max="2057" width="2.28515625" style="1" customWidth="1"/>
    <col min="2058" max="2058" width="2.85546875" style="1" customWidth="1"/>
    <col min="2059" max="2297" width="11.42578125" style="1"/>
    <col min="2298" max="2298" width="2.85546875" style="1" customWidth="1"/>
    <col min="2299" max="2299" width="36.28515625" style="1" customWidth="1"/>
    <col min="2300" max="2300" width="6.85546875" style="1" customWidth="1"/>
    <col min="2301" max="2301" width="14.140625" style="1" bestFit="1" customWidth="1"/>
    <col min="2302" max="2302" width="16.42578125" style="1" bestFit="1" customWidth="1"/>
    <col min="2303" max="2303" width="14.140625" style="1" customWidth="1"/>
    <col min="2304" max="2304" width="17.85546875" style="1" customWidth="1"/>
    <col min="2305" max="2305" width="14.28515625" style="1" customWidth="1"/>
    <col min="2306" max="2306" width="12.85546875" style="1" customWidth="1"/>
    <col min="2307" max="2307" width="20.85546875" style="1" customWidth="1"/>
    <col min="2308" max="2308" width="14.85546875" style="1" customWidth="1"/>
    <col min="2309" max="2309" width="22.42578125" style="1" customWidth="1"/>
    <col min="2310" max="2310" width="17.28515625" style="1" customWidth="1"/>
    <col min="2311" max="2311" width="41.42578125" style="1" customWidth="1"/>
    <col min="2312" max="2312" width="18.140625" style="1" customWidth="1"/>
    <col min="2313" max="2313" width="2.28515625" style="1" customWidth="1"/>
    <col min="2314" max="2314" width="2.85546875" style="1" customWidth="1"/>
    <col min="2315" max="2553" width="11.42578125" style="1"/>
    <col min="2554" max="2554" width="2.85546875" style="1" customWidth="1"/>
    <col min="2555" max="2555" width="36.28515625" style="1" customWidth="1"/>
    <col min="2556" max="2556" width="6.85546875" style="1" customWidth="1"/>
    <col min="2557" max="2557" width="14.140625" style="1" bestFit="1" customWidth="1"/>
    <col min="2558" max="2558" width="16.42578125" style="1" bestFit="1" customWidth="1"/>
    <col min="2559" max="2559" width="14.140625" style="1" customWidth="1"/>
    <col min="2560" max="2560" width="17.85546875" style="1" customWidth="1"/>
    <col min="2561" max="2561" width="14.28515625" style="1" customWidth="1"/>
    <col min="2562" max="2562" width="12.85546875" style="1" customWidth="1"/>
    <col min="2563" max="2563" width="20.85546875" style="1" customWidth="1"/>
    <col min="2564" max="2564" width="14.85546875" style="1" customWidth="1"/>
    <col min="2565" max="2565" width="22.42578125" style="1" customWidth="1"/>
    <col min="2566" max="2566" width="17.28515625" style="1" customWidth="1"/>
    <col min="2567" max="2567" width="41.42578125" style="1" customWidth="1"/>
    <col min="2568" max="2568" width="18.140625" style="1" customWidth="1"/>
    <col min="2569" max="2569" width="2.28515625" style="1" customWidth="1"/>
    <col min="2570" max="2570" width="2.85546875" style="1" customWidth="1"/>
    <col min="2571" max="2809" width="11.42578125" style="1"/>
    <col min="2810" max="2810" width="2.85546875" style="1" customWidth="1"/>
    <col min="2811" max="2811" width="36.28515625" style="1" customWidth="1"/>
    <col min="2812" max="2812" width="6.85546875" style="1" customWidth="1"/>
    <col min="2813" max="2813" width="14.140625" style="1" bestFit="1" customWidth="1"/>
    <col min="2814" max="2814" width="16.42578125" style="1" bestFit="1" customWidth="1"/>
    <col min="2815" max="2815" width="14.140625" style="1" customWidth="1"/>
    <col min="2816" max="2816" width="17.85546875" style="1" customWidth="1"/>
    <col min="2817" max="2817" width="14.28515625" style="1" customWidth="1"/>
    <col min="2818" max="2818" width="12.85546875" style="1" customWidth="1"/>
    <col min="2819" max="2819" width="20.85546875" style="1" customWidth="1"/>
    <col min="2820" max="2820" width="14.85546875" style="1" customWidth="1"/>
    <col min="2821" max="2821" width="22.42578125" style="1" customWidth="1"/>
    <col min="2822" max="2822" width="17.28515625" style="1" customWidth="1"/>
    <col min="2823" max="2823" width="41.42578125" style="1" customWidth="1"/>
    <col min="2824" max="2824" width="18.140625" style="1" customWidth="1"/>
    <col min="2825" max="2825" width="2.28515625" style="1" customWidth="1"/>
    <col min="2826" max="2826" width="2.85546875" style="1" customWidth="1"/>
    <col min="2827" max="3065" width="11.42578125" style="1"/>
    <col min="3066" max="3066" width="2.85546875" style="1" customWidth="1"/>
    <col min="3067" max="3067" width="36.28515625" style="1" customWidth="1"/>
    <col min="3068" max="3068" width="6.85546875" style="1" customWidth="1"/>
    <col min="3069" max="3069" width="14.140625" style="1" bestFit="1" customWidth="1"/>
    <col min="3070" max="3070" width="16.42578125" style="1" bestFit="1" customWidth="1"/>
    <col min="3071" max="3071" width="14.140625" style="1" customWidth="1"/>
    <col min="3072" max="3072" width="17.85546875" style="1" customWidth="1"/>
    <col min="3073" max="3073" width="14.28515625" style="1" customWidth="1"/>
    <col min="3074" max="3074" width="12.85546875" style="1" customWidth="1"/>
    <col min="3075" max="3075" width="20.85546875" style="1" customWidth="1"/>
    <col min="3076" max="3076" width="14.85546875" style="1" customWidth="1"/>
    <col min="3077" max="3077" width="22.42578125" style="1" customWidth="1"/>
    <col min="3078" max="3078" width="17.28515625" style="1" customWidth="1"/>
    <col min="3079" max="3079" width="41.42578125" style="1" customWidth="1"/>
    <col min="3080" max="3080" width="18.140625" style="1" customWidth="1"/>
    <col min="3081" max="3081" width="2.28515625" style="1" customWidth="1"/>
    <col min="3082" max="3082" width="2.85546875" style="1" customWidth="1"/>
    <col min="3083" max="3321" width="11.42578125" style="1"/>
    <col min="3322" max="3322" width="2.85546875" style="1" customWidth="1"/>
    <col min="3323" max="3323" width="36.28515625" style="1" customWidth="1"/>
    <col min="3324" max="3324" width="6.85546875" style="1" customWidth="1"/>
    <col min="3325" max="3325" width="14.140625" style="1" bestFit="1" customWidth="1"/>
    <col min="3326" max="3326" width="16.42578125" style="1" bestFit="1" customWidth="1"/>
    <col min="3327" max="3327" width="14.140625" style="1" customWidth="1"/>
    <col min="3328" max="3328" width="17.85546875" style="1" customWidth="1"/>
    <col min="3329" max="3329" width="14.28515625" style="1" customWidth="1"/>
    <col min="3330" max="3330" width="12.85546875" style="1" customWidth="1"/>
    <col min="3331" max="3331" width="20.85546875" style="1" customWidth="1"/>
    <col min="3332" max="3332" width="14.85546875" style="1" customWidth="1"/>
    <col min="3333" max="3333" width="22.42578125" style="1" customWidth="1"/>
    <col min="3334" max="3334" width="17.28515625" style="1" customWidth="1"/>
    <col min="3335" max="3335" width="41.42578125" style="1" customWidth="1"/>
    <col min="3336" max="3336" width="18.140625" style="1" customWidth="1"/>
    <col min="3337" max="3337" width="2.28515625" style="1" customWidth="1"/>
    <col min="3338" max="3338" width="2.85546875" style="1" customWidth="1"/>
    <col min="3339" max="3577" width="11.42578125" style="1"/>
    <col min="3578" max="3578" width="2.85546875" style="1" customWidth="1"/>
    <col min="3579" max="3579" width="36.28515625" style="1" customWidth="1"/>
    <col min="3580" max="3580" width="6.85546875" style="1" customWidth="1"/>
    <col min="3581" max="3581" width="14.140625" style="1" bestFit="1" customWidth="1"/>
    <col min="3582" max="3582" width="16.42578125" style="1" bestFit="1" customWidth="1"/>
    <col min="3583" max="3583" width="14.140625" style="1" customWidth="1"/>
    <col min="3584" max="3584" width="17.85546875" style="1" customWidth="1"/>
    <col min="3585" max="3585" width="14.28515625" style="1" customWidth="1"/>
    <col min="3586" max="3586" width="12.85546875" style="1" customWidth="1"/>
    <col min="3587" max="3587" width="20.85546875" style="1" customWidth="1"/>
    <col min="3588" max="3588" width="14.85546875" style="1" customWidth="1"/>
    <col min="3589" max="3589" width="22.42578125" style="1" customWidth="1"/>
    <col min="3590" max="3590" width="17.28515625" style="1" customWidth="1"/>
    <col min="3591" max="3591" width="41.42578125" style="1" customWidth="1"/>
    <col min="3592" max="3592" width="18.140625" style="1" customWidth="1"/>
    <col min="3593" max="3593" width="2.28515625" style="1" customWidth="1"/>
    <col min="3594" max="3594" width="2.85546875" style="1" customWidth="1"/>
    <col min="3595" max="3833" width="11.42578125" style="1"/>
    <col min="3834" max="3834" width="2.85546875" style="1" customWidth="1"/>
    <col min="3835" max="3835" width="36.28515625" style="1" customWidth="1"/>
    <col min="3836" max="3836" width="6.85546875" style="1" customWidth="1"/>
    <col min="3837" max="3837" width="14.140625" style="1" bestFit="1" customWidth="1"/>
    <col min="3838" max="3838" width="16.42578125" style="1" bestFit="1" customWidth="1"/>
    <col min="3839" max="3839" width="14.140625" style="1" customWidth="1"/>
    <col min="3840" max="3840" width="17.85546875" style="1" customWidth="1"/>
    <col min="3841" max="3841" width="14.28515625" style="1" customWidth="1"/>
    <col min="3842" max="3842" width="12.85546875" style="1" customWidth="1"/>
    <col min="3843" max="3843" width="20.85546875" style="1" customWidth="1"/>
    <col min="3844" max="3844" width="14.85546875" style="1" customWidth="1"/>
    <col min="3845" max="3845" width="22.42578125" style="1" customWidth="1"/>
    <col min="3846" max="3846" width="17.28515625" style="1" customWidth="1"/>
    <col min="3847" max="3847" width="41.42578125" style="1" customWidth="1"/>
    <col min="3848" max="3848" width="18.140625" style="1" customWidth="1"/>
    <col min="3849" max="3849" width="2.28515625" style="1" customWidth="1"/>
    <col min="3850" max="3850" width="2.85546875" style="1" customWidth="1"/>
    <col min="3851" max="4089" width="11.42578125" style="1"/>
    <col min="4090" max="4090" width="2.85546875" style="1" customWidth="1"/>
    <col min="4091" max="4091" width="36.28515625" style="1" customWidth="1"/>
    <col min="4092" max="4092" width="6.85546875" style="1" customWidth="1"/>
    <col min="4093" max="4093" width="14.140625" style="1" bestFit="1" customWidth="1"/>
    <col min="4094" max="4094" width="16.42578125" style="1" bestFit="1" customWidth="1"/>
    <col min="4095" max="4095" width="14.140625" style="1" customWidth="1"/>
    <col min="4096" max="4096" width="17.85546875" style="1" customWidth="1"/>
    <col min="4097" max="4097" width="14.28515625" style="1" customWidth="1"/>
    <col min="4098" max="4098" width="12.85546875" style="1" customWidth="1"/>
    <col min="4099" max="4099" width="20.85546875" style="1" customWidth="1"/>
    <col min="4100" max="4100" width="14.85546875" style="1" customWidth="1"/>
    <col min="4101" max="4101" width="22.42578125" style="1" customWidth="1"/>
    <col min="4102" max="4102" width="17.28515625" style="1" customWidth="1"/>
    <col min="4103" max="4103" width="41.42578125" style="1" customWidth="1"/>
    <col min="4104" max="4104" width="18.140625" style="1" customWidth="1"/>
    <col min="4105" max="4105" width="2.28515625" style="1" customWidth="1"/>
    <col min="4106" max="4106" width="2.85546875" style="1" customWidth="1"/>
    <col min="4107" max="4345" width="11.42578125" style="1"/>
    <col min="4346" max="4346" width="2.85546875" style="1" customWidth="1"/>
    <col min="4347" max="4347" width="36.28515625" style="1" customWidth="1"/>
    <col min="4348" max="4348" width="6.85546875" style="1" customWidth="1"/>
    <col min="4349" max="4349" width="14.140625" style="1" bestFit="1" customWidth="1"/>
    <col min="4350" max="4350" width="16.42578125" style="1" bestFit="1" customWidth="1"/>
    <col min="4351" max="4351" width="14.140625" style="1" customWidth="1"/>
    <col min="4352" max="4352" width="17.85546875" style="1" customWidth="1"/>
    <col min="4353" max="4353" width="14.28515625" style="1" customWidth="1"/>
    <col min="4354" max="4354" width="12.85546875" style="1" customWidth="1"/>
    <col min="4355" max="4355" width="20.85546875" style="1" customWidth="1"/>
    <col min="4356" max="4356" width="14.85546875" style="1" customWidth="1"/>
    <col min="4357" max="4357" width="22.42578125" style="1" customWidth="1"/>
    <col min="4358" max="4358" width="17.28515625" style="1" customWidth="1"/>
    <col min="4359" max="4359" width="41.42578125" style="1" customWidth="1"/>
    <col min="4360" max="4360" width="18.140625" style="1" customWidth="1"/>
    <col min="4361" max="4361" width="2.28515625" style="1" customWidth="1"/>
    <col min="4362" max="4362" width="2.85546875" style="1" customWidth="1"/>
    <col min="4363" max="4601" width="11.42578125" style="1"/>
    <col min="4602" max="4602" width="2.85546875" style="1" customWidth="1"/>
    <col min="4603" max="4603" width="36.28515625" style="1" customWidth="1"/>
    <col min="4604" max="4604" width="6.85546875" style="1" customWidth="1"/>
    <col min="4605" max="4605" width="14.140625" style="1" bestFit="1" customWidth="1"/>
    <col min="4606" max="4606" width="16.42578125" style="1" bestFit="1" customWidth="1"/>
    <col min="4607" max="4607" width="14.140625" style="1" customWidth="1"/>
    <col min="4608" max="4608" width="17.85546875" style="1" customWidth="1"/>
    <col min="4609" max="4609" width="14.28515625" style="1" customWidth="1"/>
    <col min="4610" max="4610" width="12.85546875" style="1" customWidth="1"/>
    <col min="4611" max="4611" width="20.85546875" style="1" customWidth="1"/>
    <col min="4612" max="4612" width="14.85546875" style="1" customWidth="1"/>
    <col min="4613" max="4613" width="22.42578125" style="1" customWidth="1"/>
    <col min="4614" max="4614" width="17.28515625" style="1" customWidth="1"/>
    <col min="4615" max="4615" width="41.42578125" style="1" customWidth="1"/>
    <col min="4616" max="4616" width="18.140625" style="1" customWidth="1"/>
    <col min="4617" max="4617" width="2.28515625" style="1" customWidth="1"/>
    <col min="4618" max="4618" width="2.85546875" style="1" customWidth="1"/>
    <col min="4619" max="4857" width="11.42578125" style="1"/>
    <col min="4858" max="4858" width="2.85546875" style="1" customWidth="1"/>
    <col min="4859" max="4859" width="36.28515625" style="1" customWidth="1"/>
    <col min="4860" max="4860" width="6.85546875" style="1" customWidth="1"/>
    <col min="4861" max="4861" width="14.140625" style="1" bestFit="1" customWidth="1"/>
    <col min="4862" max="4862" width="16.42578125" style="1" bestFit="1" customWidth="1"/>
    <col min="4863" max="4863" width="14.140625" style="1" customWidth="1"/>
    <col min="4864" max="4864" width="17.85546875" style="1" customWidth="1"/>
    <col min="4865" max="4865" width="14.28515625" style="1" customWidth="1"/>
    <col min="4866" max="4866" width="12.85546875" style="1" customWidth="1"/>
    <col min="4867" max="4867" width="20.85546875" style="1" customWidth="1"/>
    <col min="4868" max="4868" width="14.85546875" style="1" customWidth="1"/>
    <col min="4869" max="4869" width="22.42578125" style="1" customWidth="1"/>
    <col min="4870" max="4870" width="17.28515625" style="1" customWidth="1"/>
    <col min="4871" max="4871" width="41.42578125" style="1" customWidth="1"/>
    <col min="4872" max="4872" width="18.140625" style="1" customWidth="1"/>
    <col min="4873" max="4873" width="2.28515625" style="1" customWidth="1"/>
    <col min="4874" max="4874" width="2.85546875" style="1" customWidth="1"/>
    <col min="4875" max="5113" width="11.42578125" style="1"/>
    <col min="5114" max="5114" width="2.85546875" style="1" customWidth="1"/>
    <col min="5115" max="5115" width="36.28515625" style="1" customWidth="1"/>
    <col min="5116" max="5116" width="6.85546875" style="1" customWidth="1"/>
    <col min="5117" max="5117" width="14.140625" style="1" bestFit="1" customWidth="1"/>
    <col min="5118" max="5118" width="16.42578125" style="1" bestFit="1" customWidth="1"/>
    <col min="5119" max="5119" width="14.140625" style="1" customWidth="1"/>
    <col min="5120" max="5120" width="17.85546875" style="1" customWidth="1"/>
    <col min="5121" max="5121" width="14.28515625" style="1" customWidth="1"/>
    <col min="5122" max="5122" width="12.85546875" style="1" customWidth="1"/>
    <col min="5123" max="5123" width="20.85546875" style="1" customWidth="1"/>
    <col min="5124" max="5124" width="14.85546875" style="1" customWidth="1"/>
    <col min="5125" max="5125" width="22.42578125" style="1" customWidth="1"/>
    <col min="5126" max="5126" width="17.28515625" style="1" customWidth="1"/>
    <col min="5127" max="5127" width="41.42578125" style="1" customWidth="1"/>
    <col min="5128" max="5128" width="18.140625" style="1" customWidth="1"/>
    <col min="5129" max="5129" width="2.28515625" style="1" customWidth="1"/>
    <col min="5130" max="5130" width="2.85546875" style="1" customWidth="1"/>
    <col min="5131" max="5369" width="11.42578125" style="1"/>
    <col min="5370" max="5370" width="2.85546875" style="1" customWidth="1"/>
    <col min="5371" max="5371" width="36.28515625" style="1" customWidth="1"/>
    <col min="5372" max="5372" width="6.85546875" style="1" customWidth="1"/>
    <col min="5373" max="5373" width="14.140625" style="1" bestFit="1" customWidth="1"/>
    <col min="5374" max="5374" width="16.42578125" style="1" bestFit="1" customWidth="1"/>
    <col min="5375" max="5375" width="14.140625" style="1" customWidth="1"/>
    <col min="5376" max="5376" width="17.85546875" style="1" customWidth="1"/>
    <col min="5377" max="5377" width="14.28515625" style="1" customWidth="1"/>
    <col min="5378" max="5378" width="12.85546875" style="1" customWidth="1"/>
    <col min="5379" max="5379" width="20.85546875" style="1" customWidth="1"/>
    <col min="5380" max="5380" width="14.85546875" style="1" customWidth="1"/>
    <col min="5381" max="5381" width="22.42578125" style="1" customWidth="1"/>
    <col min="5382" max="5382" width="17.28515625" style="1" customWidth="1"/>
    <col min="5383" max="5383" width="41.42578125" style="1" customWidth="1"/>
    <col min="5384" max="5384" width="18.140625" style="1" customWidth="1"/>
    <col min="5385" max="5385" width="2.28515625" style="1" customWidth="1"/>
    <col min="5386" max="5386" width="2.85546875" style="1" customWidth="1"/>
    <col min="5387" max="5625" width="11.42578125" style="1"/>
    <col min="5626" max="5626" width="2.85546875" style="1" customWidth="1"/>
    <col min="5627" max="5627" width="36.28515625" style="1" customWidth="1"/>
    <col min="5628" max="5628" width="6.85546875" style="1" customWidth="1"/>
    <col min="5629" max="5629" width="14.140625" style="1" bestFit="1" customWidth="1"/>
    <col min="5630" max="5630" width="16.42578125" style="1" bestFit="1" customWidth="1"/>
    <col min="5631" max="5631" width="14.140625" style="1" customWidth="1"/>
    <col min="5632" max="5632" width="17.85546875" style="1" customWidth="1"/>
    <col min="5633" max="5633" width="14.28515625" style="1" customWidth="1"/>
    <col min="5634" max="5634" width="12.85546875" style="1" customWidth="1"/>
    <col min="5635" max="5635" width="20.85546875" style="1" customWidth="1"/>
    <col min="5636" max="5636" width="14.85546875" style="1" customWidth="1"/>
    <col min="5637" max="5637" width="22.42578125" style="1" customWidth="1"/>
    <col min="5638" max="5638" width="17.28515625" style="1" customWidth="1"/>
    <col min="5639" max="5639" width="41.42578125" style="1" customWidth="1"/>
    <col min="5640" max="5640" width="18.140625" style="1" customWidth="1"/>
    <col min="5641" max="5641" width="2.28515625" style="1" customWidth="1"/>
    <col min="5642" max="5642" width="2.85546875" style="1" customWidth="1"/>
    <col min="5643" max="5881" width="11.42578125" style="1"/>
    <col min="5882" max="5882" width="2.85546875" style="1" customWidth="1"/>
    <col min="5883" max="5883" width="36.28515625" style="1" customWidth="1"/>
    <col min="5884" max="5884" width="6.85546875" style="1" customWidth="1"/>
    <col min="5885" max="5885" width="14.140625" style="1" bestFit="1" customWidth="1"/>
    <col min="5886" max="5886" width="16.42578125" style="1" bestFit="1" customWidth="1"/>
    <col min="5887" max="5887" width="14.140625" style="1" customWidth="1"/>
    <col min="5888" max="5888" width="17.85546875" style="1" customWidth="1"/>
    <col min="5889" max="5889" width="14.28515625" style="1" customWidth="1"/>
    <col min="5890" max="5890" width="12.85546875" style="1" customWidth="1"/>
    <col min="5891" max="5891" width="20.85546875" style="1" customWidth="1"/>
    <col min="5892" max="5892" width="14.85546875" style="1" customWidth="1"/>
    <col min="5893" max="5893" width="22.42578125" style="1" customWidth="1"/>
    <col min="5894" max="5894" width="17.28515625" style="1" customWidth="1"/>
    <col min="5895" max="5895" width="41.42578125" style="1" customWidth="1"/>
    <col min="5896" max="5896" width="18.140625" style="1" customWidth="1"/>
    <col min="5897" max="5897" width="2.28515625" style="1" customWidth="1"/>
    <col min="5898" max="5898" width="2.85546875" style="1" customWidth="1"/>
    <col min="5899" max="6137" width="11.42578125" style="1"/>
    <col min="6138" max="6138" width="2.85546875" style="1" customWidth="1"/>
    <col min="6139" max="6139" width="36.28515625" style="1" customWidth="1"/>
    <col min="6140" max="6140" width="6.85546875" style="1" customWidth="1"/>
    <col min="6141" max="6141" width="14.140625" style="1" bestFit="1" customWidth="1"/>
    <col min="6142" max="6142" width="16.42578125" style="1" bestFit="1" customWidth="1"/>
    <col min="6143" max="6143" width="14.140625" style="1" customWidth="1"/>
    <col min="6144" max="6144" width="17.85546875" style="1" customWidth="1"/>
    <col min="6145" max="6145" width="14.28515625" style="1" customWidth="1"/>
    <col min="6146" max="6146" width="12.85546875" style="1" customWidth="1"/>
    <col min="6147" max="6147" width="20.85546875" style="1" customWidth="1"/>
    <col min="6148" max="6148" width="14.85546875" style="1" customWidth="1"/>
    <col min="6149" max="6149" width="22.42578125" style="1" customWidth="1"/>
    <col min="6150" max="6150" width="17.28515625" style="1" customWidth="1"/>
    <col min="6151" max="6151" width="41.42578125" style="1" customWidth="1"/>
    <col min="6152" max="6152" width="18.140625" style="1" customWidth="1"/>
    <col min="6153" max="6153" width="2.28515625" style="1" customWidth="1"/>
    <col min="6154" max="6154" width="2.85546875" style="1" customWidth="1"/>
    <col min="6155" max="6393" width="11.42578125" style="1"/>
    <col min="6394" max="6394" width="2.85546875" style="1" customWidth="1"/>
    <col min="6395" max="6395" width="36.28515625" style="1" customWidth="1"/>
    <col min="6396" max="6396" width="6.85546875" style="1" customWidth="1"/>
    <col min="6397" max="6397" width="14.140625" style="1" bestFit="1" customWidth="1"/>
    <col min="6398" max="6398" width="16.42578125" style="1" bestFit="1" customWidth="1"/>
    <col min="6399" max="6399" width="14.140625" style="1" customWidth="1"/>
    <col min="6400" max="6400" width="17.85546875" style="1" customWidth="1"/>
    <col min="6401" max="6401" width="14.28515625" style="1" customWidth="1"/>
    <col min="6402" max="6402" width="12.85546875" style="1" customWidth="1"/>
    <col min="6403" max="6403" width="20.85546875" style="1" customWidth="1"/>
    <col min="6404" max="6404" width="14.85546875" style="1" customWidth="1"/>
    <col min="6405" max="6405" width="22.42578125" style="1" customWidth="1"/>
    <col min="6406" max="6406" width="17.28515625" style="1" customWidth="1"/>
    <col min="6407" max="6407" width="41.42578125" style="1" customWidth="1"/>
    <col min="6408" max="6408" width="18.140625" style="1" customWidth="1"/>
    <col min="6409" max="6409" width="2.28515625" style="1" customWidth="1"/>
    <col min="6410" max="6410" width="2.85546875" style="1" customWidth="1"/>
    <col min="6411" max="6649" width="11.42578125" style="1"/>
    <col min="6650" max="6650" width="2.85546875" style="1" customWidth="1"/>
    <col min="6651" max="6651" width="36.28515625" style="1" customWidth="1"/>
    <col min="6652" max="6652" width="6.85546875" style="1" customWidth="1"/>
    <col min="6653" max="6653" width="14.140625" style="1" bestFit="1" customWidth="1"/>
    <col min="6654" max="6654" width="16.42578125" style="1" bestFit="1" customWidth="1"/>
    <col min="6655" max="6655" width="14.140625" style="1" customWidth="1"/>
    <col min="6656" max="6656" width="17.85546875" style="1" customWidth="1"/>
    <col min="6657" max="6657" width="14.28515625" style="1" customWidth="1"/>
    <col min="6658" max="6658" width="12.85546875" style="1" customWidth="1"/>
    <col min="6659" max="6659" width="20.85546875" style="1" customWidth="1"/>
    <col min="6660" max="6660" width="14.85546875" style="1" customWidth="1"/>
    <col min="6661" max="6661" width="22.42578125" style="1" customWidth="1"/>
    <col min="6662" max="6662" width="17.28515625" style="1" customWidth="1"/>
    <col min="6663" max="6663" width="41.42578125" style="1" customWidth="1"/>
    <col min="6664" max="6664" width="18.140625" style="1" customWidth="1"/>
    <col min="6665" max="6665" width="2.28515625" style="1" customWidth="1"/>
    <col min="6666" max="6666" width="2.85546875" style="1" customWidth="1"/>
    <col min="6667" max="6905" width="11.42578125" style="1"/>
    <col min="6906" max="6906" width="2.85546875" style="1" customWidth="1"/>
    <col min="6907" max="6907" width="36.28515625" style="1" customWidth="1"/>
    <col min="6908" max="6908" width="6.85546875" style="1" customWidth="1"/>
    <col min="6909" max="6909" width="14.140625" style="1" bestFit="1" customWidth="1"/>
    <col min="6910" max="6910" width="16.42578125" style="1" bestFit="1" customWidth="1"/>
    <col min="6911" max="6911" width="14.140625" style="1" customWidth="1"/>
    <col min="6912" max="6912" width="17.85546875" style="1" customWidth="1"/>
    <col min="6913" max="6913" width="14.28515625" style="1" customWidth="1"/>
    <col min="6914" max="6914" width="12.85546875" style="1" customWidth="1"/>
    <col min="6915" max="6915" width="20.85546875" style="1" customWidth="1"/>
    <col min="6916" max="6916" width="14.85546875" style="1" customWidth="1"/>
    <col min="6917" max="6917" width="22.42578125" style="1" customWidth="1"/>
    <col min="6918" max="6918" width="17.28515625" style="1" customWidth="1"/>
    <col min="6919" max="6919" width="41.42578125" style="1" customWidth="1"/>
    <col min="6920" max="6920" width="18.140625" style="1" customWidth="1"/>
    <col min="6921" max="6921" width="2.28515625" style="1" customWidth="1"/>
    <col min="6922" max="6922" width="2.85546875" style="1" customWidth="1"/>
    <col min="6923" max="7161" width="11.42578125" style="1"/>
    <col min="7162" max="7162" width="2.85546875" style="1" customWidth="1"/>
    <col min="7163" max="7163" width="36.28515625" style="1" customWidth="1"/>
    <col min="7164" max="7164" width="6.85546875" style="1" customWidth="1"/>
    <col min="7165" max="7165" width="14.140625" style="1" bestFit="1" customWidth="1"/>
    <col min="7166" max="7166" width="16.42578125" style="1" bestFit="1" customWidth="1"/>
    <col min="7167" max="7167" width="14.140625" style="1" customWidth="1"/>
    <col min="7168" max="7168" width="17.85546875" style="1" customWidth="1"/>
    <col min="7169" max="7169" width="14.28515625" style="1" customWidth="1"/>
    <col min="7170" max="7170" width="12.85546875" style="1" customWidth="1"/>
    <col min="7171" max="7171" width="20.85546875" style="1" customWidth="1"/>
    <col min="7172" max="7172" width="14.85546875" style="1" customWidth="1"/>
    <col min="7173" max="7173" width="22.42578125" style="1" customWidth="1"/>
    <col min="7174" max="7174" width="17.28515625" style="1" customWidth="1"/>
    <col min="7175" max="7175" width="41.42578125" style="1" customWidth="1"/>
    <col min="7176" max="7176" width="18.140625" style="1" customWidth="1"/>
    <col min="7177" max="7177" width="2.28515625" style="1" customWidth="1"/>
    <col min="7178" max="7178" width="2.85546875" style="1" customWidth="1"/>
    <col min="7179" max="7417" width="11.42578125" style="1"/>
    <col min="7418" max="7418" width="2.85546875" style="1" customWidth="1"/>
    <col min="7419" max="7419" width="36.28515625" style="1" customWidth="1"/>
    <col min="7420" max="7420" width="6.85546875" style="1" customWidth="1"/>
    <col min="7421" max="7421" width="14.140625" style="1" bestFit="1" customWidth="1"/>
    <col min="7422" max="7422" width="16.42578125" style="1" bestFit="1" customWidth="1"/>
    <col min="7423" max="7423" width="14.140625" style="1" customWidth="1"/>
    <col min="7424" max="7424" width="17.85546875" style="1" customWidth="1"/>
    <col min="7425" max="7425" width="14.28515625" style="1" customWidth="1"/>
    <col min="7426" max="7426" width="12.85546875" style="1" customWidth="1"/>
    <col min="7427" max="7427" width="20.85546875" style="1" customWidth="1"/>
    <col min="7428" max="7428" width="14.85546875" style="1" customWidth="1"/>
    <col min="7429" max="7429" width="22.42578125" style="1" customWidth="1"/>
    <col min="7430" max="7430" width="17.28515625" style="1" customWidth="1"/>
    <col min="7431" max="7431" width="41.42578125" style="1" customWidth="1"/>
    <col min="7432" max="7432" width="18.140625" style="1" customWidth="1"/>
    <col min="7433" max="7433" width="2.28515625" style="1" customWidth="1"/>
    <col min="7434" max="7434" width="2.85546875" style="1" customWidth="1"/>
    <col min="7435" max="7673" width="11.42578125" style="1"/>
    <col min="7674" max="7674" width="2.85546875" style="1" customWidth="1"/>
    <col min="7675" max="7675" width="36.28515625" style="1" customWidth="1"/>
    <col min="7676" max="7676" width="6.85546875" style="1" customWidth="1"/>
    <col min="7677" max="7677" width="14.140625" style="1" bestFit="1" customWidth="1"/>
    <col min="7678" max="7678" width="16.42578125" style="1" bestFit="1" customWidth="1"/>
    <col min="7679" max="7679" width="14.140625" style="1" customWidth="1"/>
    <col min="7680" max="7680" width="17.85546875" style="1" customWidth="1"/>
    <col min="7681" max="7681" width="14.28515625" style="1" customWidth="1"/>
    <col min="7682" max="7682" width="12.85546875" style="1" customWidth="1"/>
    <col min="7683" max="7683" width="20.85546875" style="1" customWidth="1"/>
    <col min="7684" max="7684" width="14.85546875" style="1" customWidth="1"/>
    <col min="7685" max="7685" width="22.42578125" style="1" customWidth="1"/>
    <col min="7686" max="7686" width="17.28515625" style="1" customWidth="1"/>
    <col min="7687" max="7687" width="41.42578125" style="1" customWidth="1"/>
    <col min="7688" max="7688" width="18.140625" style="1" customWidth="1"/>
    <col min="7689" max="7689" width="2.28515625" style="1" customWidth="1"/>
    <col min="7690" max="7690" width="2.85546875" style="1" customWidth="1"/>
    <col min="7691" max="7929" width="11.42578125" style="1"/>
    <col min="7930" max="7930" width="2.85546875" style="1" customWidth="1"/>
    <col min="7931" max="7931" width="36.28515625" style="1" customWidth="1"/>
    <col min="7932" max="7932" width="6.85546875" style="1" customWidth="1"/>
    <col min="7933" max="7933" width="14.140625" style="1" bestFit="1" customWidth="1"/>
    <col min="7934" max="7934" width="16.42578125" style="1" bestFit="1" customWidth="1"/>
    <col min="7935" max="7935" width="14.140625" style="1" customWidth="1"/>
    <col min="7936" max="7936" width="17.85546875" style="1" customWidth="1"/>
    <col min="7937" max="7937" width="14.28515625" style="1" customWidth="1"/>
    <col min="7938" max="7938" width="12.85546875" style="1" customWidth="1"/>
    <col min="7939" max="7939" width="20.85546875" style="1" customWidth="1"/>
    <col min="7940" max="7940" width="14.85546875" style="1" customWidth="1"/>
    <col min="7941" max="7941" width="22.42578125" style="1" customWidth="1"/>
    <col min="7942" max="7942" width="17.28515625" style="1" customWidth="1"/>
    <col min="7943" max="7943" width="41.42578125" style="1" customWidth="1"/>
    <col min="7944" max="7944" width="18.140625" style="1" customWidth="1"/>
    <col min="7945" max="7945" width="2.28515625" style="1" customWidth="1"/>
    <col min="7946" max="7946" width="2.85546875" style="1" customWidth="1"/>
    <col min="7947" max="8185" width="11.42578125" style="1"/>
    <col min="8186" max="8186" width="2.85546875" style="1" customWidth="1"/>
    <col min="8187" max="8187" width="36.28515625" style="1" customWidth="1"/>
    <col min="8188" max="8188" width="6.85546875" style="1" customWidth="1"/>
    <col min="8189" max="8189" width="14.140625" style="1" bestFit="1" customWidth="1"/>
    <col min="8190" max="8190" width="16.42578125" style="1" bestFit="1" customWidth="1"/>
    <col min="8191" max="8191" width="14.140625" style="1" customWidth="1"/>
    <col min="8192" max="8192" width="17.85546875" style="1" customWidth="1"/>
    <col min="8193" max="8193" width="14.28515625" style="1" customWidth="1"/>
    <col min="8194" max="8194" width="12.85546875" style="1" customWidth="1"/>
    <col min="8195" max="8195" width="20.85546875" style="1" customWidth="1"/>
    <col min="8196" max="8196" width="14.85546875" style="1" customWidth="1"/>
    <col min="8197" max="8197" width="22.42578125" style="1" customWidth="1"/>
    <col min="8198" max="8198" width="17.28515625" style="1" customWidth="1"/>
    <col min="8199" max="8199" width="41.42578125" style="1" customWidth="1"/>
    <col min="8200" max="8200" width="18.140625" style="1" customWidth="1"/>
    <col min="8201" max="8201" width="2.28515625" style="1" customWidth="1"/>
    <col min="8202" max="8202" width="2.85546875" style="1" customWidth="1"/>
    <col min="8203" max="8441" width="11.42578125" style="1"/>
    <col min="8442" max="8442" width="2.85546875" style="1" customWidth="1"/>
    <col min="8443" max="8443" width="36.28515625" style="1" customWidth="1"/>
    <col min="8444" max="8444" width="6.85546875" style="1" customWidth="1"/>
    <col min="8445" max="8445" width="14.140625" style="1" bestFit="1" customWidth="1"/>
    <col min="8446" max="8446" width="16.42578125" style="1" bestFit="1" customWidth="1"/>
    <col min="8447" max="8447" width="14.140625" style="1" customWidth="1"/>
    <col min="8448" max="8448" width="17.85546875" style="1" customWidth="1"/>
    <col min="8449" max="8449" width="14.28515625" style="1" customWidth="1"/>
    <col min="8450" max="8450" width="12.85546875" style="1" customWidth="1"/>
    <col min="8451" max="8451" width="20.85546875" style="1" customWidth="1"/>
    <col min="8452" max="8452" width="14.85546875" style="1" customWidth="1"/>
    <col min="8453" max="8453" width="22.42578125" style="1" customWidth="1"/>
    <col min="8454" max="8454" width="17.28515625" style="1" customWidth="1"/>
    <col min="8455" max="8455" width="41.42578125" style="1" customWidth="1"/>
    <col min="8456" max="8456" width="18.140625" style="1" customWidth="1"/>
    <col min="8457" max="8457" width="2.28515625" style="1" customWidth="1"/>
    <col min="8458" max="8458" width="2.85546875" style="1" customWidth="1"/>
    <col min="8459" max="8697" width="11.42578125" style="1"/>
    <col min="8698" max="8698" width="2.85546875" style="1" customWidth="1"/>
    <col min="8699" max="8699" width="36.28515625" style="1" customWidth="1"/>
    <col min="8700" max="8700" width="6.85546875" style="1" customWidth="1"/>
    <col min="8701" max="8701" width="14.140625" style="1" bestFit="1" customWidth="1"/>
    <col min="8702" max="8702" width="16.42578125" style="1" bestFit="1" customWidth="1"/>
    <col min="8703" max="8703" width="14.140625" style="1" customWidth="1"/>
    <col min="8704" max="8704" width="17.85546875" style="1" customWidth="1"/>
    <col min="8705" max="8705" width="14.28515625" style="1" customWidth="1"/>
    <col min="8706" max="8706" width="12.85546875" style="1" customWidth="1"/>
    <col min="8707" max="8707" width="20.85546875" style="1" customWidth="1"/>
    <col min="8708" max="8708" width="14.85546875" style="1" customWidth="1"/>
    <col min="8709" max="8709" width="22.42578125" style="1" customWidth="1"/>
    <col min="8710" max="8710" width="17.28515625" style="1" customWidth="1"/>
    <col min="8711" max="8711" width="41.42578125" style="1" customWidth="1"/>
    <col min="8712" max="8712" width="18.140625" style="1" customWidth="1"/>
    <col min="8713" max="8713" width="2.28515625" style="1" customWidth="1"/>
    <col min="8714" max="8714" width="2.85546875" style="1" customWidth="1"/>
    <col min="8715" max="8953" width="11.42578125" style="1"/>
    <col min="8954" max="8954" width="2.85546875" style="1" customWidth="1"/>
    <col min="8955" max="8955" width="36.28515625" style="1" customWidth="1"/>
    <col min="8956" max="8956" width="6.85546875" style="1" customWidth="1"/>
    <col min="8957" max="8957" width="14.140625" style="1" bestFit="1" customWidth="1"/>
    <col min="8958" max="8958" width="16.42578125" style="1" bestFit="1" customWidth="1"/>
    <col min="8959" max="8959" width="14.140625" style="1" customWidth="1"/>
    <col min="8960" max="8960" width="17.85546875" style="1" customWidth="1"/>
    <col min="8961" max="8961" width="14.28515625" style="1" customWidth="1"/>
    <col min="8962" max="8962" width="12.85546875" style="1" customWidth="1"/>
    <col min="8963" max="8963" width="20.85546875" style="1" customWidth="1"/>
    <col min="8964" max="8964" width="14.85546875" style="1" customWidth="1"/>
    <col min="8965" max="8965" width="22.42578125" style="1" customWidth="1"/>
    <col min="8966" max="8966" width="17.28515625" style="1" customWidth="1"/>
    <col min="8967" max="8967" width="41.42578125" style="1" customWidth="1"/>
    <col min="8968" max="8968" width="18.140625" style="1" customWidth="1"/>
    <col min="8969" max="8969" width="2.28515625" style="1" customWidth="1"/>
    <col min="8970" max="8970" width="2.85546875" style="1" customWidth="1"/>
    <col min="8971" max="9209" width="11.42578125" style="1"/>
    <col min="9210" max="9210" width="2.85546875" style="1" customWidth="1"/>
    <col min="9211" max="9211" width="36.28515625" style="1" customWidth="1"/>
    <col min="9212" max="9212" width="6.85546875" style="1" customWidth="1"/>
    <col min="9213" max="9213" width="14.140625" style="1" bestFit="1" customWidth="1"/>
    <col min="9214" max="9214" width="16.42578125" style="1" bestFit="1" customWidth="1"/>
    <col min="9215" max="9215" width="14.140625" style="1" customWidth="1"/>
    <col min="9216" max="9216" width="17.85546875" style="1" customWidth="1"/>
    <col min="9217" max="9217" width="14.28515625" style="1" customWidth="1"/>
    <col min="9218" max="9218" width="12.85546875" style="1" customWidth="1"/>
    <col min="9219" max="9219" width="20.85546875" style="1" customWidth="1"/>
    <col min="9220" max="9220" width="14.85546875" style="1" customWidth="1"/>
    <col min="9221" max="9221" width="22.42578125" style="1" customWidth="1"/>
    <col min="9222" max="9222" width="17.28515625" style="1" customWidth="1"/>
    <col min="9223" max="9223" width="41.42578125" style="1" customWidth="1"/>
    <col min="9224" max="9224" width="18.140625" style="1" customWidth="1"/>
    <col min="9225" max="9225" width="2.28515625" style="1" customWidth="1"/>
    <col min="9226" max="9226" width="2.85546875" style="1" customWidth="1"/>
    <col min="9227" max="9465" width="11.42578125" style="1"/>
    <col min="9466" max="9466" width="2.85546875" style="1" customWidth="1"/>
    <col min="9467" max="9467" width="36.28515625" style="1" customWidth="1"/>
    <col min="9468" max="9468" width="6.85546875" style="1" customWidth="1"/>
    <col min="9469" max="9469" width="14.140625" style="1" bestFit="1" customWidth="1"/>
    <col min="9470" max="9470" width="16.42578125" style="1" bestFit="1" customWidth="1"/>
    <col min="9471" max="9471" width="14.140625" style="1" customWidth="1"/>
    <col min="9472" max="9472" width="17.85546875" style="1" customWidth="1"/>
    <col min="9473" max="9473" width="14.28515625" style="1" customWidth="1"/>
    <col min="9474" max="9474" width="12.85546875" style="1" customWidth="1"/>
    <col min="9475" max="9475" width="20.85546875" style="1" customWidth="1"/>
    <col min="9476" max="9476" width="14.85546875" style="1" customWidth="1"/>
    <col min="9477" max="9477" width="22.42578125" style="1" customWidth="1"/>
    <col min="9478" max="9478" width="17.28515625" style="1" customWidth="1"/>
    <col min="9479" max="9479" width="41.42578125" style="1" customWidth="1"/>
    <col min="9480" max="9480" width="18.140625" style="1" customWidth="1"/>
    <col min="9481" max="9481" width="2.28515625" style="1" customWidth="1"/>
    <col min="9482" max="9482" width="2.85546875" style="1" customWidth="1"/>
    <col min="9483" max="9721" width="11.42578125" style="1"/>
    <col min="9722" max="9722" width="2.85546875" style="1" customWidth="1"/>
    <col min="9723" max="9723" width="36.28515625" style="1" customWidth="1"/>
    <col min="9724" max="9724" width="6.85546875" style="1" customWidth="1"/>
    <col min="9725" max="9725" width="14.140625" style="1" bestFit="1" customWidth="1"/>
    <col min="9726" max="9726" width="16.42578125" style="1" bestFit="1" customWidth="1"/>
    <col min="9727" max="9727" width="14.140625" style="1" customWidth="1"/>
    <col min="9728" max="9728" width="17.85546875" style="1" customWidth="1"/>
    <col min="9729" max="9729" width="14.28515625" style="1" customWidth="1"/>
    <col min="9730" max="9730" width="12.85546875" style="1" customWidth="1"/>
    <col min="9731" max="9731" width="20.85546875" style="1" customWidth="1"/>
    <col min="9732" max="9732" width="14.85546875" style="1" customWidth="1"/>
    <col min="9733" max="9733" width="22.42578125" style="1" customWidth="1"/>
    <col min="9734" max="9734" width="17.28515625" style="1" customWidth="1"/>
    <col min="9735" max="9735" width="41.42578125" style="1" customWidth="1"/>
    <col min="9736" max="9736" width="18.140625" style="1" customWidth="1"/>
    <col min="9737" max="9737" width="2.28515625" style="1" customWidth="1"/>
    <col min="9738" max="9738" width="2.85546875" style="1" customWidth="1"/>
    <col min="9739" max="9977" width="11.42578125" style="1"/>
    <col min="9978" max="9978" width="2.85546875" style="1" customWidth="1"/>
    <col min="9979" max="9979" width="36.28515625" style="1" customWidth="1"/>
    <col min="9980" max="9980" width="6.85546875" style="1" customWidth="1"/>
    <col min="9981" max="9981" width="14.140625" style="1" bestFit="1" customWidth="1"/>
    <col min="9982" max="9982" width="16.42578125" style="1" bestFit="1" customWidth="1"/>
    <col min="9983" max="9983" width="14.140625" style="1" customWidth="1"/>
    <col min="9984" max="9984" width="17.85546875" style="1" customWidth="1"/>
    <col min="9985" max="9985" width="14.28515625" style="1" customWidth="1"/>
    <col min="9986" max="9986" width="12.85546875" style="1" customWidth="1"/>
    <col min="9987" max="9987" width="20.85546875" style="1" customWidth="1"/>
    <col min="9988" max="9988" width="14.85546875" style="1" customWidth="1"/>
    <col min="9989" max="9989" width="22.42578125" style="1" customWidth="1"/>
    <col min="9990" max="9990" width="17.28515625" style="1" customWidth="1"/>
    <col min="9991" max="9991" width="41.42578125" style="1" customWidth="1"/>
    <col min="9992" max="9992" width="18.140625" style="1" customWidth="1"/>
    <col min="9993" max="9993" width="2.28515625" style="1" customWidth="1"/>
    <col min="9994" max="9994" width="2.85546875" style="1" customWidth="1"/>
    <col min="9995" max="10233" width="11.42578125" style="1"/>
    <col min="10234" max="10234" width="2.85546875" style="1" customWidth="1"/>
    <col min="10235" max="10235" width="36.28515625" style="1" customWidth="1"/>
    <col min="10236" max="10236" width="6.85546875" style="1" customWidth="1"/>
    <col min="10237" max="10237" width="14.140625" style="1" bestFit="1" customWidth="1"/>
    <col min="10238" max="10238" width="16.42578125" style="1" bestFit="1" customWidth="1"/>
    <col min="10239" max="10239" width="14.140625" style="1" customWidth="1"/>
    <col min="10240" max="10240" width="17.85546875" style="1" customWidth="1"/>
    <col min="10241" max="10241" width="14.28515625" style="1" customWidth="1"/>
    <col min="10242" max="10242" width="12.85546875" style="1" customWidth="1"/>
    <col min="10243" max="10243" width="20.85546875" style="1" customWidth="1"/>
    <col min="10244" max="10244" width="14.85546875" style="1" customWidth="1"/>
    <col min="10245" max="10245" width="22.42578125" style="1" customWidth="1"/>
    <col min="10246" max="10246" width="17.28515625" style="1" customWidth="1"/>
    <col min="10247" max="10247" width="41.42578125" style="1" customWidth="1"/>
    <col min="10248" max="10248" width="18.140625" style="1" customWidth="1"/>
    <col min="10249" max="10249" width="2.28515625" style="1" customWidth="1"/>
    <col min="10250" max="10250" width="2.85546875" style="1" customWidth="1"/>
    <col min="10251" max="10489" width="11.42578125" style="1"/>
    <col min="10490" max="10490" width="2.85546875" style="1" customWidth="1"/>
    <col min="10491" max="10491" width="36.28515625" style="1" customWidth="1"/>
    <col min="10492" max="10492" width="6.85546875" style="1" customWidth="1"/>
    <col min="10493" max="10493" width="14.140625" style="1" bestFit="1" customWidth="1"/>
    <col min="10494" max="10494" width="16.42578125" style="1" bestFit="1" customWidth="1"/>
    <col min="10495" max="10495" width="14.140625" style="1" customWidth="1"/>
    <col min="10496" max="10496" width="17.85546875" style="1" customWidth="1"/>
    <col min="10497" max="10497" width="14.28515625" style="1" customWidth="1"/>
    <col min="10498" max="10498" width="12.85546875" style="1" customWidth="1"/>
    <col min="10499" max="10499" width="20.85546875" style="1" customWidth="1"/>
    <col min="10500" max="10500" width="14.85546875" style="1" customWidth="1"/>
    <col min="10501" max="10501" width="22.42578125" style="1" customWidth="1"/>
    <col min="10502" max="10502" width="17.28515625" style="1" customWidth="1"/>
    <col min="10503" max="10503" width="41.42578125" style="1" customWidth="1"/>
    <col min="10504" max="10504" width="18.140625" style="1" customWidth="1"/>
    <col min="10505" max="10505" width="2.28515625" style="1" customWidth="1"/>
    <col min="10506" max="10506" width="2.85546875" style="1" customWidth="1"/>
    <col min="10507" max="10745" width="11.42578125" style="1"/>
    <col min="10746" max="10746" width="2.85546875" style="1" customWidth="1"/>
    <col min="10747" max="10747" width="36.28515625" style="1" customWidth="1"/>
    <col min="10748" max="10748" width="6.85546875" style="1" customWidth="1"/>
    <col min="10749" max="10749" width="14.140625" style="1" bestFit="1" customWidth="1"/>
    <col min="10750" max="10750" width="16.42578125" style="1" bestFit="1" customWidth="1"/>
    <col min="10751" max="10751" width="14.140625" style="1" customWidth="1"/>
    <col min="10752" max="10752" width="17.85546875" style="1" customWidth="1"/>
    <col min="10753" max="10753" width="14.28515625" style="1" customWidth="1"/>
    <col min="10754" max="10754" width="12.85546875" style="1" customWidth="1"/>
    <col min="10755" max="10755" width="20.85546875" style="1" customWidth="1"/>
    <col min="10756" max="10756" width="14.85546875" style="1" customWidth="1"/>
    <col min="10757" max="10757" width="22.42578125" style="1" customWidth="1"/>
    <col min="10758" max="10758" width="17.28515625" style="1" customWidth="1"/>
    <col min="10759" max="10759" width="41.42578125" style="1" customWidth="1"/>
    <col min="10760" max="10760" width="18.140625" style="1" customWidth="1"/>
    <col min="10761" max="10761" width="2.28515625" style="1" customWidth="1"/>
    <col min="10762" max="10762" width="2.85546875" style="1" customWidth="1"/>
    <col min="10763" max="11001" width="11.42578125" style="1"/>
    <col min="11002" max="11002" width="2.85546875" style="1" customWidth="1"/>
    <col min="11003" max="11003" width="36.28515625" style="1" customWidth="1"/>
    <col min="11004" max="11004" width="6.85546875" style="1" customWidth="1"/>
    <col min="11005" max="11005" width="14.140625" style="1" bestFit="1" customWidth="1"/>
    <col min="11006" max="11006" width="16.42578125" style="1" bestFit="1" customWidth="1"/>
    <col min="11007" max="11007" width="14.140625" style="1" customWidth="1"/>
    <col min="11008" max="11008" width="17.85546875" style="1" customWidth="1"/>
    <col min="11009" max="11009" width="14.28515625" style="1" customWidth="1"/>
    <col min="11010" max="11010" width="12.85546875" style="1" customWidth="1"/>
    <col min="11011" max="11011" width="20.85546875" style="1" customWidth="1"/>
    <col min="11012" max="11012" width="14.85546875" style="1" customWidth="1"/>
    <col min="11013" max="11013" width="22.42578125" style="1" customWidth="1"/>
    <col min="11014" max="11014" width="17.28515625" style="1" customWidth="1"/>
    <col min="11015" max="11015" width="41.42578125" style="1" customWidth="1"/>
    <col min="11016" max="11016" width="18.140625" style="1" customWidth="1"/>
    <col min="11017" max="11017" width="2.28515625" style="1" customWidth="1"/>
    <col min="11018" max="11018" width="2.85546875" style="1" customWidth="1"/>
    <col min="11019" max="11257" width="11.42578125" style="1"/>
    <col min="11258" max="11258" width="2.85546875" style="1" customWidth="1"/>
    <col min="11259" max="11259" width="36.28515625" style="1" customWidth="1"/>
    <col min="11260" max="11260" width="6.85546875" style="1" customWidth="1"/>
    <col min="11261" max="11261" width="14.140625" style="1" bestFit="1" customWidth="1"/>
    <col min="11262" max="11262" width="16.42578125" style="1" bestFit="1" customWidth="1"/>
    <col min="11263" max="11263" width="14.140625" style="1" customWidth="1"/>
    <col min="11264" max="11264" width="17.85546875" style="1" customWidth="1"/>
    <col min="11265" max="11265" width="14.28515625" style="1" customWidth="1"/>
    <col min="11266" max="11266" width="12.85546875" style="1" customWidth="1"/>
    <col min="11267" max="11267" width="20.85546875" style="1" customWidth="1"/>
    <col min="11268" max="11268" width="14.85546875" style="1" customWidth="1"/>
    <col min="11269" max="11269" width="22.42578125" style="1" customWidth="1"/>
    <col min="11270" max="11270" width="17.28515625" style="1" customWidth="1"/>
    <col min="11271" max="11271" width="41.42578125" style="1" customWidth="1"/>
    <col min="11272" max="11272" width="18.140625" style="1" customWidth="1"/>
    <col min="11273" max="11273" width="2.28515625" style="1" customWidth="1"/>
    <col min="11274" max="11274" width="2.85546875" style="1" customWidth="1"/>
    <col min="11275" max="11513" width="11.42578125" style="1"/>
    <col min="11514" max="11514" width="2.85546875" style="1" customWidth="1"/>
    <col min="11515" max="11515" width="36.28515625" style="1" customWidth="1"/>
    <col min="11516" max="11516" width="6.85546875" style="1" customWidth="1"/>
    <col min="11517" max="11517" width="14.140625" style="1" bestFit="1" customWidth="1"/>
    <col min="11518" max="11518" width="16.42578125" style="1" bestFit="1" customWidth="1"/>
    <col min="11519" max="11519" width="14.140625" style="1" customWidth="1"/>
    <col min="11520" max="11520" width="17.85546875" style="1" customWidth="1"/>
    <col min="11521" max="11521" width="14.28515625" style="1" customWidth="1"/>
    <col min="11522" max="11522" width="12.85546875" style="1" customWidth="1"/>
    <col min="11523" max="11523" width="20.85546875" style="1" customWidth="1"/>
    <col min="11524" max="11524" width="14.85546875" style="1" customWidth="1"/>
    <col min="11525" max="11525" width="22.42578125" style="1" customWidth="1"/>
    <col min="11526" max="11526" width="17.28515625" style="1" customWidth="1"/>
    <col min="11527" max="11527" width="41.42578125" style="1" customWidth="1"/>
    <col min="11528" max="11528" width="18.140625" style="1" customWidth="1"/>
    <col min="11529" max="11529" width="2.28515625" style="1" customWidth="1"/>
    <col min="11530" max="11530" width="2.85546875" style="1" customWidth="1"/>
    <col min="11531" max="11769" width="11.42578125" style="1"/>
    <col min="11770" max="11770" width="2.85546875" style="1" customWidth="1"/>
    <col min="11771" max="11771" width="36.28515625" style="1" customWidth="1"/>
    <col min="11772" max="11772" width="6.85546875" style="1" customWidth="1"/>
    <col min="11773" max="11773" width="14.140625" style="1" bestFit="1" customWidth="1"/>
    <col min="11774" max="11774" width="16.42578125" style="1" bestFit="1" customWidth="1"/>
    <col min="11775" max="11775" width="14.140625" style="1" customWidth="1"/>
    <col min="11776" max="11776" width="17.85546875" style="1" customWidth="1"/>
    <col min="11777" max="11777" width="14.28515625" style="1" customWidth="1"/>
    <col min="11778" max="11778" width="12.85546875" style="1" customWidth="1"/>
    <col min="11779" max="11779" width="20.85546875" style="1" customWidth="1"/>
    <col min="11780" max="11780" width="14.85546875" style="1" customWidth="1"/>
    <col min="11781" max="11781" width="22.42578125" style="1" customWidth="1"/>
    <col min="11782" max="11782" width="17.28515625" style="1" customWidth="1"/>
    <col min="11783" max="11783" width="41.42578125" style="1" customWidth="1"/>
    <col min="11784" max="11784" width="18.140625" style="1" customWidth="1"/>
    <col min="11785" max="11785" width="2.28515625" style="1" customWidth="1"/>
    <col min="11786" max="11786" width="2.85546875" style="1" customWidth="1"/>
    <col min="11787" max="12025" width="11.42578125" style="1"/>
    <col min="12026" max="12026" width="2.85546875" style="1" customWidth="1"/>
    <col min="12027" max="12027" width="36.28515625" style="1" customWidth="1"/>
    <col min="12028" max="12028" width="6.85546875" style="1" customWidth="1"/>
    <col min="12029" max="12029" width="14.140625" style="1" bestFit="1" customWidth="1"/>
    <col min="12030" max="12030" width="16.42578125" style="1" bestFit="1" customWidth="1"/>
    <col min="12031" max="12031" width="14.140625" style="1" customWidth="1"/>
    <col min="12032" max="12032" width="17.85546875" style="1" customWidth="1"/>
    <col min="12033" max="12033" width="14.28515625" style="1" customWidth="1"/>
    <col min="12034" max="12034" width="12.85546875" style="1" customWidth="1"/>
    <col min="12035" max="12035" width="20.85546875" style="1" customWidth="1"/>
    <col min="12036" max="12036" width="14.85546875" style="1" customWidth="1"/>
    <col min="12037" max="12037" width="22.42578125" style="1" customWidth="1"/>
    <col min="12038" max="12038" width="17.28515625" style="1" customWidth="1"/>
    <col min="12039" max="12039" width="41.42578125" style="1" customWidth="1"/>
    <col min="12040" max="12040" width="18.140625" style="1" customWidth="1"/>
    <col min="12041" max="12041" width="2.28515625" style="1" customWidth="1"/>
    <col min="12042" max="12042" width="2.85546875" style="1" customWidth="1"/>
    <col min="12043" max="12281" width="11.42578125" style="1"/>
    <col min="12282" max="12282" width="2.85546875" style="1" customWidth="1"/>
    <col min="12283" max="12283" width="36.28515625" style="1" customWidth="1"/>
    <col min="12284" max="12284" width="6.85546875" style="1" customWidth="1"/>
    <col min="12285" max="12285" width="14.140625" style="1" bestFit="1" customWidth="1"/>
    <col min="12286" max="12286" width="16.42578125" style="1" bestFit="1" customWidth="1"/>
    <col min="12287" max="12287" width="14.140625" style="1" customWidth="1"/>
    <col min="12288" max="12288" width="17.85546875" style="1" customWidth="1"/>
    <col min="12289" max="12289" width="14.28515625" style="1" customWidth="1"/>
    <col min="12290" max="12290" width="12.85546875" style="1" customWidth="1"/>
    <col min="12291" max="12291" width="20.85546875" style="1" customWidth="1"/>
    <col min="12292" max="12292" width="14.85546875" style="1" customWidth="1"/>
    <col min="12293" max="12293" width="22.42578125" style="1" customWidth="1"/>
    <col min="12294" max="12294" width="17.28515625" style="1" customWidth="1"/>
    <col min="12295" max="12295" width="41.42578125" style="1" customWidth="1"/>
    <col min="12296" max="12296" width="18.140625" style="1" customWidth="1"/>
    <col min="12297" max="12297" width="2.28515625" style="1" customWidth="1"/>
    <col min="12298" max="12298" width="2.85546875" style="1" customWidth="1"/>
    <col min="12299" max="12537" width="11.42578125" style="1"/>
    <col min="12538" max="12538" width="2.85546875" style="1" customWidth="1"/>
    <col min="12539" max="12539" width="36.28515625" style="1" customWidth="1"/>
    <col min="12540" max="12540" width="6.85546875" style="1" customWidth="1"/>
    <col min="12541" max="12541" width="14.140625" style="1" bestFit="1" customWidth="1"/>
    <col min="12542" max="12542" width="16.42578125" style="1" bestFit="1" customWidth="1"/>
    <col min="12543" max="12543" width="14.140625" style="1" customWidth="1"/>
    <col min="12544" max="12544" width="17.85546875" style="1" customWidth="1"/>
    <col min="12545" max="12545" width="14.28515625" style="1" customWidth="1"/>
    <col min="12546" max="12546" width="12.85546875" style="1" customWidth="1"/>
    <col min="12547" max="12547" width="20.85546875" style="1" customWidth="1"/>
    <col min="12548" max="12548" width="14.85546875" style="1" customWidth="1"/>
    <col min="12549" max="12549" width="22.42578125" style="1" customWidth="1"/>
    <col min="12550" max="12550" width="17.28515625" style="1" customWidth="1"/>
    <col min="12551" max="12551" width="41.42578125" style="1" customWidth="1"/>
    <col min="12552" max="12552" width="18.140625" style="1" customWidth="1"/>
    <col min="12553" max="12553" width="2.28515625" style="1" customWidth="1"/>
    <col min="12554" max="12554" width="2.85546875" style="1" customWidth="1"/>
    <col min="12555" max="12793" width="11.42578125" style="1"/>
    <col min="12794" max="12794" width="2.85546875" style="1" customWidth="1"/>
    <col min="12795" max="12795" width="36.28515625" style="1" customWidth="1"/>
    <col min="12796" max="12796" width="6.85546875" style="1" customWidth="1"/>
    <col min="12797" max="12797" width="14.140625" style="1" bestFit="1" customWidth="1"/>
    <col min="12798" max="12798" width="16.42578125" style="1" bestFit="1" customWidth="1"/>
    <col min="12799" max="12799" width="14.140625" style="1" customWidth="1"/>
    <col min="12800" max="12800" width="17.85546875" style="1" customWidth="1"/>
    <col min="12801" max="12801" width="14.28515625" style="1" customWidth="1"/>
    <col min="12802" max="12802" width="12.85546875" style="1" customWidth="1"/>
    <col min="12803" max="12803" width="20.85546875" style="1" customWidth="1"/>
    <col min="12804" max="12804" width="14.85546875" style="1" customWidth="1"/>
    <col min="12805" max="12805" width="22.42578125" style="1" customWidth="1"/>
    <col min="12806" max="12806" width="17.28515625" style="1" customWidth="1"/>
    <col min="12807" max="12807" width="41.42578125" style="1" customWidth="1"/>
    <col min="12808" max="12808" width="18.140625" style="1" customWidth="1"/>
    <col min="12809" max="12809" width="2.28515625" style="1" customWidth="1"/>
    <col min="12810" max="12810" width="2.85546875" style="1" customWidth="1"/>
    <col min="12811" max="13049" width="11.42578125" style="1"/>
    <col min="13050" max="13050" width="2.85546875" style="1" customWidth="1"/>
    <col min="13051" max="13051" width="36.28515625" style="1" customWidth="1"/>
    <col min="13052" max="13052" width="6.85546875" style="1" customWidth="1"/>
    <col min="13053" max="13053" width="14.140625" style="1" bestFit="1" customWidth="1"/>
    <col min="13054" max="13054" width="16.42578125" style="1" bestFit="1" customWidth="1"/>
    <col min="13055" max="13055" width="14.140625" style="1" customWidth="1"/>
    <col min="13056" max="13056" width="17.85546875" style="1" customWidth="1"/>
    <col min="13057" max="13057" width="14.28515625" style="1" customWidth="1"/>
    <col min="13058" max="13058" width="12.85546875" style="1" customWidth="1"/>
    <col min="13059" max="13059" width="20.85546875" style="1" customWidth="1"/>
    <col min="13060" max="13060" width="14.85546875" style="1" customWidth="1"/>
    <col min="13061" max="13061" width="22.42578125" style="1" customWidth="1"/>
    <col min="13062" max="13062" width="17.28515625" style="1" customWidth="1"/>
    <col min="13063" max="13063" width="41.42578125" style="1" customWidth="1"/>
    <col min="13064" max="13064" width="18.140625" style="1" customWidth="1"/>
    <col min="13065" max="13065" width="2.28515625" style="1" customWidth="1"/>
    <col min="13066" max="13066" width="2.85546875" style="1" customWidth="1"/>
    <col min="13067" max="13305" width="11.42578125" style="1"/>
    <col min="13306" max="13306" width="2.85546875" style="1" customWidth="1"/>
    <col min="13307" max="13307" width="36.28515625" style="1" customWidth="1"/>
    <col min="13308" max="13308" width="6.85546875" style="1" customWidth="1"/>
    <col min="13309" max="13309" width="14.140625" style="1" bestFit="1" customWidth="1"/>
    <col min="13310" max="13310" width="16.42578125" style="1" bestFit="1" customWidth="1"/>
    <col min="13311" max="13311" width="14.140625" style="1" customWidth="1"/>
    <col min="13312" max="13312" width="17.85546875" style="1" customWidth="1"/>
    <col min="13313" max="13313" width="14.28515625" style="1" customWidth="1"/>
    <col min="13314" max="13314" width="12.85546875" style="1" customWidth="1"/>
    <col min="13315" max="13315" width="20.85546875" style="1" customWidth="1"/>
    <col min="13316" max="13316" width="14.85546875" style="1" customWidth="1"/>
    <col min="13317" max="13317" width="22.42578125" style="1" customWidth="1"/>
    <col min="13318" max="13318" width="17.28515625" style="1" customWidth="1"/>
    <col min="13319" max="13319" width="41.42578125" style="1" customWidth="1"/>
    <col min="13320" max="13320" width="18.140625" style="1" customWidth="1"/>
    <col min="13321" max="13321" width="2.28515625" style="1" customWidth="1"/>
    <col min="13322" max="13322" width="2.85546875" style="1" customWidth="1"/>
    <col min="13323" max="13561" width="11.42578125" style="1"/>
    <col min="13562" max="13562" width="2.85546875" style="1" customWidth="1"/>
    <col min="13563" max="13563" width="36.28515625" style="1" customWidth="1"/>
    <col min="13564" max="13564" width="6.85546875" style="1" customWidth="1"/>
    <col min="13565" max="13565" width="14.140625" style="1" bestFit="1" customWidth="1"/>
    <col min="13566" max="13566" width="16.42578125" style="1" bestFit="1" customWidth="1"/>
    <col min="13567" max="13567" width="14.140625" style="1" customWidth="1"/>
    <col min="13568" max="13568" width="17.85546875" style="1" customWidth="1"/>
    <col min="13569" max="13569" width="14.28515625" style="1" customWidth="1"/>
    <col min="13570" max="13570" width="12.85546875" style="1" customWidth="1"/>
    <col min="13571" max="13571" width="20.85546875" style="1" customWidth="1"/>
    <col min="13572" max="13572" width="14.85546875" style="1" customWidth="1"/>
    <col min="13573" max="13573" width="22.42578125" style="1" customWidth="1"/>
    <col min="13574" max="13574" width="17.28515625" style="1" customWidth="1"/>
    <col min="13575" max="13575" width="41.42578125" style="1" customWidth="1"/>
    <col min="13576" max="13576" width="18.140625" style="1" customWidth="1"/>
    <col min="13577" max="13577" width="2.28515625" style="1" customWidth="1"/>
    <col min="13578" max="13578" width="2.85546875" style="1" customWidth="1"/>
    <col min="13579" max="13817" width="11.42578125" style="1"/>
    <col min="13818" max="13818" width="2.85546875" style="1" customWidth="1"/>
    <col min="13819" max="13819" width="36.28515625" style="1" customWidth="1"/>
    <col min="13820" max="13820" width="6.85546875" style="1" customWidth="1"/>
    <col min="13821" max="13821" width="14.140625" style="1" bestFit="1" customWidth="1"/>
    <col min="13822" max="13822" width="16.42578125" style="1" bestFit="1" customWidth="1"/>
    <col min="13823" max="13823" width="14.140625" style="1" customWidth="1"/>
    <col min="13824" max="13824" width="17.85546875" style="1" customWidth="1"/>
    <col min="13825" max="13825" width="14.28515625" style="1" customWidth="1"/>
    <col min="13826" max="13826" width="12.85546875" style="1" customWidth="1"/>
    <col min="13827" max="13827" width="20.85546875" style="1" customWidth="1"/>
    <col min="13828" max="13828" width="14.85546875" style="1" customWidth="1"/>
    <col min="13829" max="13829" width="22.42578125" style="1" customWidth="1"/>
    <col min="13830" max="13830" width="17.28515625" style="1" customWidth="1"/>
    <col min="13831" max="13831" width="41.42578125" style="1" customWidth="1"/>
    <col min="13832" max="13832" width="18.140625" style="1" customWidth="1"/>
    <col min="13833" max="13833" width="2.28515625" style="1" customWidth="1"/>
    <col min="13834" max="13834" width="2.85546875" style="1" customWidth="1"/>
    <col min="13835" max="14073" width="11.42578125" style="1"/>
    <col min="14074" max="14074" width="2.85546875" style="1" customWidth="1"/>
    <col min="14075" max="14075" width="36.28515625" style="1" customWidth="1"/>
    <col min="14076" max="14076" width="6.85546875" style="1" customWidth="1"/>
    <col min="14077" max="14077" width="14.140625" style="1" bestFit="1" customWidth="1"/>
    <col min="14078" max="14078" width="16.42578125" style="1" bestFit="1" customWidth="1"/>
    <col min="14079" max="14079" width="14.140625" style="1" customWidth="1"/>
    <col min="14080" max="14080" width="17.85546875" style="1" customWidth="1"/>
    <col min="14081" max="14081" width="14.28515625" style="1" customWidth="1"/>
    <col min="14082" max="14082" width="12.85546875" style="1" customWidth="1"/>
    <col min="14083" max="14083" width="20.85546875" style="1" customWidth="1"/>
    <col min="14084" max="14084" width="14.85546875" style="1" customWidth="1"/>
    <col min="14085" max="14085" width="22.42578125" style="1" customWidth="1"/>
    <col min="14086" max="14086" width="17.28515625" style="1" customWidth="1"/>
    <col min="14087" max="14087" width="41.42578125" style="1" customWidth="1"/>
    <col min="14088" max="14088" width="18.140625" style="1" customWidth="1"/>
    <col min="14089" max="14089" width="2.28515625" style="1" customWidth="1"/>
    <col min="14090" max="14090" width="2.85546875" style="1" customWidth="1"/>
    <col min="14091" max="14329" width="11.42578125" style="1"/>
    <col min="14330" max="14330" width="2.85546875" style="1" customWidth="1"/>
    <col min="14331" max="14331" width="36.28515625" style="1" customWidth="1"/>
    <col min="14332" max="14332" width="6.85546875" style="1" customWidth="1"/>
    <col min="14333" max="14333" width="14.140625" style="1" bestFit="1" customWidth="1"/>
    <col min="14334" max="14334" width="16.42578125" style="1" bestFit="1" customWidth="1"/>
    <col min="14335" max="14335" width="14.140625" style="1" customWidth="1"/>
    <col min="14336" max="14336" width="17.85546875" style="1" customWidth="1"/>
    <col min="14337" max="14337" width="14.28515625" style="1" customWidth="1"/>
    <col min="14338" max="14338" width="12.85546875" style="1" customWidth="1"/>
    <col min="14339" max="14339" width="20.85546875" style="1" customWidth="1"/>
    <col min="14340" max="14340" width="14.85546875" style="1" customWidth="1"/>
    <col min="14341" max="14341" width="22.42578125" style="1" customWidth="1"/>
    <col min="14342" max="14342" width="17.28515625" style="1" customWidth="1"/>
    <col min="14343" max="14343" width="41.42578125" style="1" customWidth="1"/>
    <col min="14344" max="14344" width="18.140625" style="1" customWidth="1"/>
    <col min="14345" max="14345" width="2.28515625" style="1" customWidth="1"/>
    <col min="14346" max="14346" width="2.85546875" style="1" customWidth="1"/>
    <col min="14347" max="14585" width="11.42578125" style="1"/>
    <col min="14586" max="14586" width="2.85546875" style="1" customWidth="1"/>
    <col min="14587" max="14587" width="36.28515625" style="1" customWidth="1"/>
    <col min="14588" max="14588" width="6.85546875" style="1" customWidth="1"/>
    <col min="14589" max="14589" width="14.140625" style="1" bestFit="1" customWidth="1"/>
    <col min="14590" max="14590" width="16.42578125" style="1" bestFit="1" customWidth="1"/>
    <col min="14591" max="14591" width="14.140625" style="1" customWidth="1"/>
    <col min="14592" max="14592" width="17.85546875" style="1" customWidth="1"/>
    <col min="14593" max="14593" width="14.28515625" style="1" customWidth="1"/>
    <col min="14594" max="14594" width="12.85546875" style="1" customWidth="1"/>
    <col min="14595" max="14595" width="20.85546875" style="1" customWidth="1"/>
    <col min="14596" max="14596" width="14.85546875" style="1" customWidth="1"/>
    <col min="14597" max="14597" width="22.42578125" style="1" customWidth="1"/>
    <col min="14598" max="14598" width="17.28515625" style="1" customWidth="1"/>
    <col min="14599" max="14599" width="41.42578125" style="1" customWidth="1"/>
    <col min="14600" max="14600" width="18.140625" style="1" customWidth="1"/>
    <col min="14601" max="14601" width="2.28515625" style="1" customWidth="1"/>
    <col min="14602" max="14602" width="2.85546875" style="1" customWidth="1"/>
    <col min="14603" max="14841" width="11.42578125" style="1"/>
    <col min="14842" max="14842" width="2.85546875" style="1" customWidth="1"/>
    <col min="14843" max="14843" width="36.28515625" style="1" customWidth="1"/>
    <col min="14844" max="14844" width="6.85546875" style="1" customWidth="1"/>
    <col min="14845" max="14845" width="14.140625" style="1" bestFit="1" customWidth="1"/>
    <col min="14846" max="14846" width="16.42578125" style="1" bestFit="1" customWidth="1"/>
    <col min="14847" max="14847" width="14.140625" style="1" customWidth="1"/>
    <col min="14848" max="14848" width="17.85546875" style="1" customWidth="1"/>
    <col min="14849" max="14849" width="14.28515625" style="1" customWidth="1"/>
    <col min="14850" max="14850" width="12.85546875" style="1" customWidth="1"/>
    <col min="14851" max="14851" width="20.85546875" style="1" customWidth="1"/>
    <col min="14852" max="14852" width="14.85546875" style="1" customWidth="1"/>
    <col min="14853" max="14853" width="22.42578125" style="1" customWidth="1"/>
    <col min="14854" max="14854" width="17.28515625" style="1" customWidth="1"/>
    <col min="14855" max="14855" width="41.42578125" style="1" customWidth="1"/>
    <col min="14856" max="14856" width="18.140625" style="1" customWidth="1"/>
    <col min="14857" max="14857" width="2.28515625" style="1" customWidth="1"/>
    <col min="14858" max="14858" width="2.85546875" style="1" customWidth="1"/>
    <col min="14859" max="15097" width="11.42578125" style="1"/>
    <col min="15098" max="15098" width="2.85546875" style="1" customWidth="1"/>
    <col min="15099" max="15099" width="36.28515625" style="1" customWidth="1"/>
    <col min="15100" max="15100" width="6.85546875" style="1" customWidth="1"/>
    <col min="15101" max="15101" width="14.140625" style="1" bestFit="1" customWidth="1"/>
    <col min="15102" max="15102" width="16.42578125" style="1" bestFit="1" customWidth="1"/>
    <col min="15103" max="15103" width="14.140625" style="1" customWidth="1"/>
    <col min="15104" max="15104" width="17.85546875" style="1" customWidth="1"/>
    <col min="15105" max="15105" width="14.28515625" style="1" customWidth="1"/>
    <col min="15106" max="15106" width="12.85546875" style="1" customWidth="1"/>
    <col min="15107" max="15107" width="20.85546875" style="1" customWidth="1"/>
    <col min="15108" max="15108" width="14.85546875" style="1" customWidth="1"/>
    <col min="15109" max="15109" width="22.42578125" style="1" customWidth="1"/>
    <col min="15110" max="15110" width="17.28515625" style="1" customWidth="1"/>
    <col min="15111" max="15111" width="41.42578125" style="1" customWidth="1"/>
    <col min="15112" max="15112" width="18.140625" style="1" customWidth="1"/>
    <col min="15113" max="15113" width="2.28515625" style="1" customWidth="1"/>
    <col min="15114" max="15114" width="2.85546875" style="1" customWidth="1"/>
    <col min="15115" max="15353" width="11.42578125" style="1"/>
    <col min="15354" max="15354" width="2.85546875" style="1" customWidth="1"/>
    <col min="15355" max="15355" width="36.28515625" style="1" customWidth="1"/>
    <col min="15356" max="15356" width="6.85546875" style="1" customWidth="1"/>
    <col min="15357" max="15357" width="14.140625" style="1" bestFit="1" customWidth="1"/>
    <col min="15358" max="15358" width="16.42578125" style="1" bestFit="1" customWidth="1"/>
    <col min="15359" max="15359" width="14.140625" style="1" customWidth="1"/>
    <col min="15360" max="15360" width="17.85546875" style="1" customWidth="1"/>
    <col min="15361" max="15361" width="14.28515625" style="1" customWidth="1"/>
    <col min="15362" max="15362" width="12.85546875" style="1" customWidth="1"/>
    <col min="15363" max="15363" width="20.85546875" style="1" customWidth="1"/>
    <col min="15364" max="15364" width="14.85546875" style="1" customWidth="1"/>
    <col min="15365" max="15365" width="22.42578125" style="1" customWidth="1"/>
    <col min="15366" max="15366" width="17.28515625" style="1" customWidth="1"/>
    <col min="15367" max="15367" width="41.42578125" style="1" customWidth="1"/>
    <col min="15368" max="15368" width="18.140625" style="1" customWidth="1"/>
    <col min="15369" max="15369" width="2.28515625" style="1" customWidth="1"/>
    <col min="15370" max="15370" width="2.85546875" style="1" customWidth="1"/>
    <col min="15371" max="15609" width="11.42578125" style="1"/>
    <col min="15610" max="15610" width="2.85546875" style="1" customWidth="1"/>
    <col min="15611" max="15611" width="36.28515625" style="1" customWidth="1"/>
    <col min="15612" max="15612" width="6.85546875" style="1" customWidth="1"/>
    <col min="15613" max="15613" width="14.140625" style="1" bestFit="1" customWidth="1"/>
    <col min="15614" max="15614" width="16.42578125" style="1" bestFit="1" customWidth="1"/>
    <col min="15615" max="15615" width="14.140625" style="1" customWidth="1"/>
    <col min="15616" max="15616" width="17.85546875" style="1" customWidth="1"/>
    <col min="15617" max="15617" width="14.28515625" style="1" customWidth="1"/>
    <col min="15618" max="15618" width="12.85546875" style="1" customWidth="1"/>
    <col min="15619" max="15619" width="20.85546875" style="1" customWidth="1"/>
    <col min="15620" max="15620" width="14.85546875" style="1" customWidth="1"/>
    <col min="15621" max="15621" width="22.42578125" style="1" customWidth="1"/>
    <col min="15622" max="15622" width="17.28515625" style="1" customWidth="1"/>
    <col min="15623" max="15623" width="41.42578125" style="1" customWidth="1"/>
    <col min="15624" max="15624" width="18.140625" style="1" customWidth="1"/>
    <col min="15625" max="15625" width="2.28515625" style="1" customWidth="1"/>
    <col min="15626" max="15626" width="2.85546875" style="1" customWidth="1"/>
    <col min="15627" max="15865" width="11.42578125" style="1"/>
    <col min="15866" max="15866" width="2.85546875" style="1" customWidth="1"/>
    <col min="15867" max="15867" width="36.28515625" style="1" customWidth="1"/>
    <col min="15868" max="15868" width="6.85546875" style="1" customWidth="1"/>
    <col min="15869" max="15869" width="14.140625" style="1" bestFit="1" customWidth="1"/>
    <col min="15870" max="15870" width="16.42578125" style="1" bestFit="1" customWidth="1"/>
    <col min="15871" max="15871" width="14.140625" style="1" customWidth="1"/>
    <col min="15872" max="15872" width="17.85546875" style="1" customWidth="1"/>
    <col min="15873" max="15873" width="14.28515625" style="1" customWidth="1"/>
    <col min="15874" max="15874" width="12.85546875" style="1" customWidth="1"/>
    <col min="15875" max="15875" width="20.85546875" style="1" customWidth="1"/>
    <col min="15876" max="15876" width="14.85546875" style="1" customWidth="1"/>
    <col min="15877" max="15877" width="22.42578125" style="1" customWidth="1"/>
    <col min="15878" max="15878" width="17.28515625" style="1" customWidth="1"/>
    <col min="15879" max="15879" width="41.42578125" style="1" customWidth="1"/>
    <col min="15880" max="15880" width="18.140625" style="1" customWidth="1"/>
    <col min="15881" max="15881" width="2.28515625" style="1" customWidth="1"/>
    <col min="15882" max="15882" width="2.85546875" style="1" customWidth="1"/>
    <col min="15883" max="16121" width="11.42578125" style="1"/>
    <col min="16122" max="16122" width="2.85546875" style="1" customWidth="1"/>
    <col min="16123" max="16123" width="36.28515625" style="1" customWidth="1"/>
    <col min="16124" max="16124" width="6.85546875" style="1" customWidth="1"/>
    <col min="16125" max="16125" width="14.140625" style="1" bestFit="1" customWidth="1"/>
    <col min="16126" max="16126" width="16.42578125" style="1" bestFit="1" customWidth="1"/>
    <col min="16127" max="16127" width="14.140625" style="1" customWidth="1"/>
    <col min="16128" max="16128" width="17.85546875" style="1" customWidth="1"/>
    <col min="16129" max="16129" width="14.28515625" style="1" customWidth="1"/>
    <col min="16130" max="16130" width="12.85546875" style="1" customWidth="1"/>
    <col min="16131" max="16131" width="20.85546875" style="1" customWidth="1"/>
    <col min="16132" max="16132" width="14.85546875" style="1" customWidth="1"/>
    <col min="16133" max="16133" width="22.42578125" style="1" customWidth="1"/>
    <col min="16134" max="16134" width="17.28515625" style="1" customWidth="1"/>
    <col min="16135" max="16135" width="41.42578125" style="1" customWidth="1"/>
    <col min="16136" max="16136" width="18.140625" style="1" customWidth="1"/>
    <col min="16137" max="16137" width="2.28515625" style="1" customWidth="1"/>
    <col min="16138" max="16138" width="2.85546875" style="1" customWidth="1"/>
    <col min="16139" max="16384" width="11.42578125" style="1"/>
  </cols>
  <sheetData>
    <row r="1" spans="2:11" x14ac:dyDescent="0.25"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x14ac:dyDescent="0.25">
      <c r="B2" s="139" t="s">
        <v>23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x14ac:dyDescent="0.25"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5" spans="2:11" ht="28.5" customHeight="1" x14ac:dyDescent="0.25">
      <c r="C5" s="2" t="s">
        <v>16</v>
      </c>
      <c r="D5" s="2" t="s">
        <v>0</v>
      </c>
      <c r="E5" s="3" t="s">
        <v>1</v>
      </c>
      <c r="F5" s="3" t="s">
        <v>2</v>
      </c>
      <c r="G5" s="3" t="s">
        <v>11</v>
      </c>
      <c r="H5" s="3" t="s">
        <v>12</v>
      </c>
      <c r="I5" s="3" t="s">
        <v>3</v>
      </c>
      <c r="J5" s="4" t="s">
        <v>4</v>
      </c>
      <c r="K5" s="3" t="s">
        <v>7</v>
      </c>
    </row>
    <row r="6" spans="2:11" s="33" customFormat="1" ht="15" customHeight="1" x14ac:dyDescent="0.25">
      <c r="B6" s="30" t="s">
        <v>15</v>
      </c>
      <c r="C6" s="28">
        <v>1</v>
      </c>
      <c r="D6" s="5">
        <v>60</v>
      </c>
      <c r="E6" s="6">
        <v>43153</v>
      </c>
      <c r="F6" s="7" t="s">
        <v>5</v>
      </c>
      <c r="G6" s="6">
        <v>43161</v>
      </c>
      <c r="H6" s="8">
        <v>135654177</v>
      </c>
      <c r="I6" s="8">
        <v>7000000</v>
      </c>
      <c r="J6" s="9">
        <v>142654177</v>
      </c>
      <c r="K6" s="10">
        <v>43175</v>
      </c>
    </row>
    <row r="7" spans="2:11" s="33" customFormat="1" x14ac:dyDescent="0.25">
      <c r="B7" s="31"/>
      <c r="C7" s="28">
        <v>2</v>
      </c>
      <c r="D7" s="5">
        <v>70</v>
      </c>
      <c r="E7" s="6">
        <v>43170</v>
      </c>
      <c r="F7" s="7" t="s">
        <v>5</v>
      </c>
      <c r="G7" s="6">
        <v>43195</v>
      </c>
      <c r="H7" s="8">
        <v>69065012</v>
      </c>
      <c r="I7" s="8">
        <v>7000000</v>
      </c>
      <c r="J7" s="9">
        <v>76065012</v>
      </c>
      <c r="K7" s="10">
        <v>43210</v>
      </c>
    </row>
    <row r="8" spans="2:11" s="33" customFormat="1" x14ac:dyDescent="0.25">
      <c r="B8" s="31"/>
      <c r="C8" s="28">
        <v>3</v>
      </c>
      <c r="D8" s="5">
        <v>78</v>
      </c>
      <c r="E8" s="6">
        <v>43142</v>
      </c>
      <c r="F8" s="7" t="s">
        <v>5</v>
      </c>
      <c r="G8" s="6">
        <v>43207</v>
      </c>
      <c r="H8" s="8">
        <v>50239459</v>
      </c>
      <c r="I8" s="8">
        <v>7000000</v>
      </c>
      <c r="J8" s="9">
        <v>57239459</v>
      </c>
      <c r="K8" s="10">
        <v>43210</v>
      </c>
    </row>
    <row r="9" spans="2:11" s="33" customFormat="1" x14ac:dyDescent="0.25">
      <c r="B9" s="31"/>
      <c r="C9" s="28">
        <v>4</v>
      </c>
      <c r="D9" s="5">
        <v>68</v>
      </c>
      <c r="E9" s="6">
        <v>43181</v>
      </c>
      <c r="F9" s="7" t="s">
        <v>5</v>
      </c>
      <c r="G9" s="6">
        <v>43207</v>
      </c>
      <c r="H9" s="8">
        <v>39371286</v>
      </c>
      <c r="I9" s="8">
        <v>7000000</v>
      </c>
      <c r="J9" s="9">
        <v>46371286</v>
      </c>
      <c r="K9" s="10">
        <v>43210</v>
      </c>
    </row>
    <row r="10" spans="2:11" s="33" customFormat="1" x14ac:dyDescent="0.25">
      <c r="B10" s="31"/>
      <c r="C10" s="28">
        <v>5</v>
      </c>
      <c r="D10" s="5">
        <v>79</v>
      </c>
      <c r="E10" s="6">
        <v>43193</v>
      </c>
      <c r="F10" s="7" t="s">
        <v>5</v>
      </c>
      <c r="G10" s="6">
        <v>43207</v>
      </c>
      <c r="H10" s="8">
        <v>15187300</v>
      </c>
      <c r="I10" s="8">
        <v>7000000</v>
      </c>
      <c r="J10" s="9">
        <v>22187300</v>
      </c>
      <c r="K10" s="10">
        <v>43210</v>
      </c>
    </row>
    <row r="11" spans="2:11" s="33" customFormat="1" x14ac:dyDescent="0.25">
      <c r="B11" s="31"/>
      <c r="C11" s="28">
        <v>6</v>
      </c>
      <c r="D11" s="5">
        <v>75</v>
      </c>
      <c r="E11" s="6">
        <v>43211</v>
      </c>
      <c r="F11" s="7" t="s">
        <v>5</v>
      </c>
      <c r="G11" s="6">
        <v>43224</v>
      </c>
      <c r="H11" s="8">
        <v>34420465</v>
      </c>
      <c r="I11" s="8">
        <v>7000000</v>
      </c>
      <c r="J11" s="9">
        <v>41420465</v>
      </c>
      <c r="K11" s="10">
        <v>43229</v>
      </c>
    </row>
    <row r="12" spans="2:11" s="33" customFormat="1" x14ac:dyDescent="0.25">
      <c r="B12" s="31"/>
      <c r="C12" s="28">
        <v>7</v>
      </c>
      <c r="D12" s="5">
        <v>64</v>
      </c>
      <c r="E12" s="6">
        <v>43177</v>
      </c>
      <c r="F12" s="7" t="s">
        <v>5</v>
      </c>
      <c r="G12" s="6">
        <v>43249</v>
      </c>
      <c r="H12" s="8">
        <v>27207802</v>
      </c>
      <c r="I12" s="8">
        <v>7000000</v>
      </c>
      <c r="J12" s="9">
        <v>34207802</v>
      </c>
      <c r="K12" s="10">
        <v>43259</v>
      </c>
    </row>
    <row r="13" spans="2:11" s="33" customFormat="1" x14ac:dyDescent="0.25">
      <c r="B13" s="31"/>
      <c r="C13" s="28">
        <v>8</v>
      </c>
      <c r="D13" s="5">
        <v>77</v>
      </c>
      <c r="E13" s="6">
        <v>43212</v>
      </c>
      <c r="F13" s="7" t="s">
        <v>5</v>
      </c>
      <c r="G13" s="6">
        <v>43258</v>
      </c>
      <c r="H13" s="8">
        <v>22725259</v>
      </c>
      <c r="I13" s="8">
        <v>7000000</v>
      </c>
      <c r="J13" s="9">
        <v>29725259</v>
      </c>
      <c r="K13" s="10">
        <v>43277</v>
      </c>
    </row>
    <row r="14" spans="2:11" s="33" customFormat="1" x14ac:dyDescent="0.25">
      <c r="B14" s="31"/>
      <c r="C14" s="28">
        <v>9</v>
      </c>
      <c r="D14" s="5">
        <v>82</v>
      </c>
      <c r="E14" s="6">
        <v>43231</v>
      </c>
      <c r="F14" s="7" t="s">
        <v>5</v>
      </c>
      <c r="G14" s="6">
        <v>43292</v>
      </c>
      <c r="H14" s="8">
        <v>16981999</v>
      </c>
      <c r="I14" s="8">
        <v>7000000</v>
      </c>
      <c r="J14" s="9">
        <f>16866321+7000000+115678</f>
        <v>23981999</v>
      </c>
      <c r="K14" s="10">
        <v>43306</v>
      </c>
    </row>
    <row r="15" spans="2:11" s="33" customFormat="1" x14ac:dyDescent="0.25">
      <c r="B15" s="31"/>
      <c r="C15" s="28">
        <v>10</v>
      </c>
      <c r="D15" s="5">
        <v>69</v>
      </c>
      <c r="E15" s="6">
        <v>43279</v>
      </c>
      <c r="F15" s="7" t="s">
        <v>5</v>
      </c>
      <c r="G15" s="6">
        <v>43305</v>
      </c>
      <c r="H15" s="8">
        <v>97815362</v>
      </c>
      <c r="I15" s="9">
        <v>7000000</v>
      </c>
      <c r="J15" s="9">
        <v>104815362</v>
      </c>
      <c r="K15" s="10">
        <v>43325</v>
      </c>
    </row>
    <row r="16" spans="2:11" s="33" customFormat="1" x14ac:dyDescent="0.25">
      <c r="B16" s="31"/>
      <c r="C16" s="28">
        <v>11</v>
      </c>
      <c r="D16" s="5">
        <v>56</v>
      </c>
      <c r="E16" s="6">
        <v>43346</v>
      </c>
      <c r="F16" s="7" t="s">
        <v>5</v>
      </c>
      <c r="G16" s="6">
        <v>43357</v>
      </c>
      <c r="H16" s="8">
        <v>8478840</v>
      </c>
      <c r="I16" s="9">
        <v>7000000</v>
      </c>
      <c r="J16" s="9">
        <v>15478840</v>
      </c>
      <c r="K16" s="10">
        <v>43370</v>
      </c>
    </row>
    <row r="17" spans="2:11" s="33" customFormat="1" x14ac:dyDescent="0.25">
      <c r="B17" s="31"/>
      <c r="C17" s="28">
        <v>12</v>
      </c>
      <c r="D17" s="5">
        <v>46</v>
      </c>
      <c r="E17" s="6">
        <v>43333</v>
      </c>
      <c r="F17" s="7" t="s">
        <v>5</v>
      </c>
      <c r="G17" s="6">
        <v>43368</v>
      </c>
      <c r="H17" s="8">
        <v>42558614</v>
      </c>
      <c r="I17" s="8">
        <v>7000000</v>
      </c>
      <c r="J17" s="8">
        <v>49558614</v>
      </c>
      <c r="K17" s="10">
        <v>43374</v>
      </c>
    </row>
    <row r="18" spans="2:11" s="33" customFormat="1" x14ac:dyDescent="0.25">
      <c r="B18" s="31"/>
      <c r="C18" s="28">
        <v>13</v>
      </c>
      <c r="D18" s="5">
        <v>90</v>
      </c>
      <c r="E18" s="6">
        <v>43385</v>
      </c>
      <c r="F18" s="7" t="s">
        <v>5</v>
      </c>
      <c r="G18" s="6">
        <v>43403</v>
      </c>
      <c r="H18" s="8">
        <v>8258884</v>
      </c>
      <c r="I18" s="8">
        <v>7000000</v>
      </c>
      <c r="J18" s="8">
        <f>8258884+7000000</f>
        <v>15258884</v>
      </c>
      <c r="K18" s="10">
        <v>43411</v>
      </c>
    </row>
    <row r="19" spans="2:11" s="33" customFormat="1" x14ac:dyDescent="0.25">
      <c r="B19" s="31"/>
      <c r="C19" s="28">
        <v>14</v>
      </c>
      <c r="D19" s="5">
        <v>66</v>
      </c>
      <c r="E19" s="6">
        <v>43417</v>
      </c>
      <c r="F19" s="7" t="s">
        <v>5</v>
      </c>
      <c r="G19" s="6">
        <v>43432</v>
      </c>
      <c r="H19" s="8">
        <v>34500931</v>
      </c>
      <c r="I19" s="8">
        <v>7000000</v>
      </c>
      <c r="J19" s="8">
        <v>41500931</v>
      </c>
      <c r="K19" s="10">
        <v>43440</v>
      </c>
    </row>
    <row r="20" spans="2:11" s="33" customFormat="1" x14ac:dyDescent="0.25">
      <c r="B20" s="31"/>
      <c r="C20" s="28">
        <v>15</v>
      </c>
      <c r="D20" s="5">
        <v>90</v>
      </c>
      <c r="E20" s="6">
        <v>43390</v>
      </c>
      <c r="F20" s="7" t="s">
        <v>5</v>
      </c>
      <c r="G20" s="6">
        <v>43497</v>
      </c>
      <c r="H20" s="8">
        <v>1389129</v>
      </c>
      <c r="I20" s="8">
        <v>7000000</v>
      </c>
      <c r="J20" s="8">
        <v>8349129</v>
      </c>
      <c r="K20" s="10">
        <v>43507</v>
      </c>
    </row>
    <row r="21" spans="2:11" s="33" customFormat="1" x14ac:dyDescent="0.25">
      <c r="B21" s="31"/>
      <c r="C21" s="28">
        <v>16</v>
      </c>
      <c r="D21" s="5">
        <v>75</v>
      </c>
      <c r="E21" s="6">
        <v>43433</v>
      </c>
      <c r="F21" s="7" t="s">
        <v>5</v>
      </c>
      <c r="G21" s="6">
        <v>43497</v>
      </c>
      <c r="H21" s="8">
        <v>44867092</v>
      </c>
      <c r="I21" s="8">
        <v>7000000</v>
      </c>
      <c r="J21" s="8">
        <v>51867092</v>
      </c>
      <c r="K21" s="10">
        <v>43504</v>
      </c>
    </row>
    <row r="22" spans="2:11" s="33" customFormat="1" x14ac:dyDescent="0.25">
      <c r="B22" s="31"/>
      <c r="C22" s="29">
        <v>17</v>
      </c>
      <c r="D22" s="12">
        <v>95</v>
      </c>
      <c r="E22" s="13">
        <v>43462</v>
      </c>
      <c r="F22" s="14" t="s">
        <v>5</v>
      </c>
      <c r="G22" s="13">
        <v>43497</v>
      </c>
      <c r="H22" s="15">
        <v>6085022</v>
      </c>
      <c r="I22" s="15">
        <v>7000000</v>
      </c>
      <c r="J22" s="15">
        <v>13085022</v>
      </c>
      <c r="K22" s="16">
        <v>43507</v>
      </c>
    </row>
    <row r="23" spans="2:11" s="33" customFormat="1" x14ac:dyDescent="0.25">
      <c r="B23" s="31"/>
      <c r="C23" s="17"/>
      <c r="D23" s="17"/>
      <c r="E23" s="18"/>
      <c r="F23" s="18"/>
      <c r="G23" s="17"/>
      <c r="H23" s="19" t="s">
        <v>8</v>
      </c>
      <c r="I23" s="19"/>
      <c r="J23" s="20">
        <f>SUM(J6:J22)</f>
        <v>773766633</v>
      </c>
      <c r="K23" s="21"/>
    </row>
    <row r="24" spans="2:11" s="33" customFormat="1" x14ac:dyDescent="0.25">
      <c r="B24" s="31"/>
      <c r="C24" s="17"/>
      <c r="D24" s="17"/>
      <c r="E24" s="18"/>
      <c r="F24" s="18"/>
      <c r="G24" s="18"/>
      <c r="H24" s="19" t="s">
        <v>9</v>
      </c>
      <c r="I24" s="19"/>
      <c r="J24" s="20">
        <v>926157183</v>
      </c>
      <c r="K24" s="21"/>
    </row>
    <row r="25" spans="2:11" x14ac:dyDescent="0.25">
      <c r="B25" s="32"/>
      <c r="C25" s="17"/>
      <c r="D25" s="23"/>
      <c r="E25" s="24"/>
      <c r="F25" s="24"/>
      <c r="G25" s="24"/>
      <c r="H25" s="25" t="s">
        <v>10</v>
      </c>
      <c r="I25" s="25"/>
      <c r="J25" s="26">
        <f>J23/J24</f>
        <v>0.83545930129659207</v>
      </c>
      <c r="K25" s="27"/>
    </row>
    <row r="26" spans="2:11" x14ac:dyDescent="0.25">
      <c r="B26" s="35"/>
      <c r="C26" s="34"/>
      <c r="D26" s="35"/>
      <c r="E26" s="36"/>
      <c r="F26" s="36"/>
      <c r="G26" s="36"/>
      <c r="H26" s="37"/>
      <c r="I26" s="37"/>
      <c r="J26" s="38"/>
      <c r="K26" s="35"/>
    </row>
    <row r="27" spans="2:11" ht="29.25" x14ac:dyDescent="0.25">
      <c r="C27" s="2" t="s">
        <v>16</v>
      </c>
      <c r="D27" s="2" t="s">
        <v>0</v>
      </c>
      <c r="E27" s="3" t="s">
        <v>1</v>
      </c>
      <c r="F27" s="3" t="s">
        <v>2</v>
      </c>
      <c r="G27" s="3" t="s">
        <v>11</v>
      </c>
      <c r="H27" s="3" t="s">
        <v>12</v>
      </c>
      <c r="I27" s="3" t="s">
        <v>3</v>
      </c>
      <c r="J27" s="4" t="s">
        <v>4</v>
      </c>
      <c r="K27" s="3" t="s">
        <v>7</v>
      </c>
    </row>
    <row r="28" spans="2:11" s="33" customFormat="1" ht="15" customHeight="1" x14ac:dyDescent="0.25">
      <c r="B28" s="30" t="s">
        <v>17</v>
      </c>
      <c r="C28" s="5">
        <v>1</v>
      </c>
      <c r="D28" s="39">
        <v>87</v>
      </c>
      <c r="E28" s="40">
        <v>43466</v>
      </c>
      <c r="F28" s="40" t="s">
        <v>5</v>
      </c>
      <c r="G28" s="41">
        <v>43528</v>
      </c>
      <c r="H28" s="42">
        <v>9345838</v>
      </c>
      <c r="I28" s="42">
        <v>7000000</v>
      </c>
      <c r="J28" s="42">
        <v>16345838</v>
      </c>
      <c r="K28" s="43">
        <v>43543</v>
      </c>
    </row>
    <row r="29" spans="2:11" s="33" customFormat="1" x14ac:dyDescent="0.25">
      <c r="B29" s="31"/>
      <c r="C29" s="5">
        <v>2</v>
      </c>
      <c r="D29" s="39">
        <v>73</v>
      </c>
      <c r="E29" s="41">
        <v>43472</v>
      </c>
      <c r="F29" s="40" t="s">
        <v>5</v>
      </c>
      <c r="G29" s="41">
        <v>43528</v>
      </c>
      <c r="H29" s="42">
        <v>59790406</v>
      </c>
      <c r="I29" s="42">
        <v>7000000</v>
      </c>
      <c r="J29" s="44">
        <v>66790406</v>
      </c>
      <c r="K29" s="43">
        <v>43543</v>
      </c>
    </row>
    <row r="30" spans="2:11" s="33" customFormat="1" x14ac:dyDescent="0.25">
      <c r="B30" s="31"/>
      <c r="C30" s="5">
        <v>3</v>
      </c>
      <c r="D30" s="39">
        <v>73</v>
      </c>
      <c r="E30" s="41">
        <v>43516</v>
      </c>
      <c r="F30" s="40" t="s">
        <v>5</v>
      </c>
      <c r="G30" s="41">
        <v>43528</v>
      </c>
      <c r="H30" s="42">
        <v>59150386</v>
      </c>
      <c r="I30" s="42">
        <v>7000000</v>
      </c>
      <c r="J30" s="44">
        <v>66150386</v>
      </c>
      <c r="K30" s="43">
        <v>43543</v>
      </c>
    </row>
    <row r="31" spans="2:11" s="33" customFormat="1" x14ac:dyDescent="0.25">
      <c r="B31" s="31"/>
      <c r="C31" s="5">
        <v>4</v>
      </c>
      <c r="D31" s="39">
        <v>71</v>
      </c>
      <c r="E31" s="41">
        <v>43530</v>
      </c>
      <c r="F31" s="40" t="s">
        <v>5</v>
      </c>
      <c r="G31" s="41">
        <v>43550</v>
      </c>
      <c r="H31" s="42">
        <v>272452</v>
      </c>
      <c r="I31" s="42">
        <v>7000000</v>
      </c>
      <c r="J31" s="44">
        <v>7272452</v>
      </c>
      <c r="K31" s="43">
        <v>43567</v>
      </c>
    </row>
    <row r="32" spans="2:11" s="33" customFormat="1" x14ac:dyDescent="0.25">
      <c r="B32" s="31"/>
      <c r="C32" s="5">
        <v>5</v>
      </c>
      <c r="D32" s="39">
        <v>47</v>
      </c>
      <c r="E32" s="41">
        <v>43531</v>
      </c>
      <c r="F32" s="40" t="s">
        <v>5</v>
      </c>
      <c r="G32" s="41">
        <v>43551</v>
      </c>
      <c r="H32" s="42">
        <v>94017514</v>
      </c>
      <c r="I32" s="42">
        <v>7000000</v>
      </c>
      <c r="J32" s="44">
        <v>101017514</v>
      </c>
      <c r="K32" s="43">
        <v>43571</v>
      </c>
    </row>
    <row r="33" spans="2:11" s="33" customFormat="1" x14ac:dyDescent="0.25">
      <c r="B33" s="31"/>
      <c r="C33" s="5">
        <v>6</v>
      </c>
      <c r="D33" s="39">
        <v>73</v>
      </c>
      <c r="E33" s="41">
        <v>43557</v>
      </c>
      <c r="F33" s="40" t="s">
        <v>5</v>
      </c>
      <c r="G33" s="41">
        <v>43571</v>
      </c>
      <c r="H33" s="42">
        <v>10522872</v>
      </c>
      <c r="I33" s="42">
        <v>7000000</v>
      </c>
      <c r="J33" s="44">
        <f>17517662+5210</f>
        <v>17522872</v>
      </c>
      <c r="K33" s="43">
        <v>43593</v>
      </c>
    </row>
    <row r="34" spans="2:11" s="33" customFormat="1" x14ac:dyDescent="0.25">
      <c r="B34" s="31"/>
      <c r="C34" s="5">
        <v>7</v>
      </c>
      <c r="D34" s="39">
        <v>78</v>
      </c>
      <c r="E34" s="41">
        <v>43560</v>
      </c>
      <c r="F34" s="40" t="s">
        <v>5</v>
      </c>
      <c r="G34" s="41">
        <v>43587</v>
      </c>
      <c r="H34" s="42">
        <v>146844973</v>
      </c>
      <c r="I34" s="42">
        <v>7000000</v>
      </c>
      <c r="J34" s="44">
        <v>153844973</v>
      </c>
      <c r="K34" s="43">
        <v>43595</v>
      </c>
    </row>
    <row r="35" spans="2:11" s="33" customFormat="1" x14ac:dyDescent="0.25">
      <c r="B35" s="31"/>
      <c r="C35" s="5">
        <v>8</v>
      </c>
      <c r="D35" s="39">
        <v>86</v>
      </c>
      <c r="E35" s="41">
        <v>43588</v>
      </c>
      <c r="F35" s="40" t="s">
        <v>5</v>
      </c>
      <c r="G35" s="41">
        <v>43707</v>
      </c>
      <c r="H35" s="42">
        <v>15099923</v>
      </c>
      <c r="I35" s="42">
        <v>7000000</v>
      </c>
      <c r="J35" s="44">
        <v>22099923</v>
      </c>
      <c r="K35" s="43">
        <v>43719</v>
      </c>
    </row>
    <row r="36" spans="2:11" s="33" customFormat="1" x14ac:dyDescent="0.25">
      <c r="B36" s="31"/>
      <c r="C36" s="5">
        <v>9</v>
      </c>
      <c r="D36" s="39">
        <v>79</v>
      </c>
      <c r="E36" s="41">
        <v>43687</v>
      </c>
      <c r="F36" s="40" t="s">
        <v>5</v>
      </c>
      <c r="G36" s="41">
        <v>43707</v>
      </c>
      <c r="H36" s="42">
        <v>16556798</v>
      </c>
      <c r="I36" s="42">
        <v>7000000</v>
      </c>
      <c r="J36" s="44">
        <v>23556798</v>
      </c>
      <c r="K36" s="43">
        <v>43725</v>
      </c>
    </row>
    <row r="37" spans="2:11" s="33" customFormat="1" x14ac:dyDescent="0.25">
      <c r="B37" s="31"/>
      <c r="C37" s="5">
        <v>10</v>
      </c>
      <c r="D37" s="39">
        <v>79</v>
      </c>
      <c r="E37" s="41">
        <v>43596</v>
      </c>
      <c r="F37" s="40" t="s">
        <v>5</v>
      </c>
      <c r="G37" s="41">
        <v>43711</v>
      </c>
      <c r="H37" s="42">
        <v>11074227</v>
      </c>
      <c r="I37" s="44">
        <v>7000000</v>
      </c>
      <c r="J37" s="44">
        <v>18074227</v>
      </c>
      <c r="K37" s="43">
        <v>43728</v>
      </c>
    </row>
    <row r="38" spans="2:11" s="33" customFormat="1" x14ac:dyDescent="0.25">
      <c r="B38" s="31"/>
      <c r="C38" s="5">
        <v>11</v>
      </c>
      <c r="D38" s="39">
        <v>68</v>
      </c>
      <c r="E38" s="41">
        <v>43681</v>
      </c>
      <c r="F38" s="40" t="s">
        <v>5</v>
      </c>
      <c r="G38" s="41">
        <v>43763</v>
      </c>
      <c r="H38" s="42">
        <v>193158374</v>
      </c>
      <c r="I38" s="44" t="s">
        <v>13</v>
      </c>
      <c r="J38" s="44">
        <v>193158374</v>
      </c>
      <c r="K38" s="43">
        <v>43769</v>
      </c>
    </row>
    <row r="39" spans="2:11" s="33" customFormat="1" x14ac:dyDescent="0.25">
      <c r="B39" s="31"/>
      <c r="C39" s="5">
        <v>12</v>
      </c>
      <c r="D39" s="39">
        <v>73</v>
      </c>
      <c r="E39" s="41">
        <v>43763</v>
      </c>
      <c r="F39" s="40" t="s">
        <v>5</v>
      </c>
      <c r="G39" s="41">
        <v>43784</v>
      </c>
      <c r="H39" s="42">
        <v>26538070</v>
      </c>
      <c r="I39" s="42">
        <v>7000000</v>
      </c>
      <c r="J39" s="42">
        <v>33538070</v>
      </c>
      <c r="K39" s="43">
        <v>43788</v>
      </c>
    </row>
    <row r="40" spans="2:11" s="33" customFormat="1" x14ac:dyDescent="0.25">
      <c r="B40" s="31"/>
      <c r="C40" s="5">
        <v>13</v>
      </c>
      <c r="D40" s="39">
        <v>79</v>
      </c>
      <c r="E40" s="41">
        <v>43780</v>
      </c>
      <c r="F40" s="40" t="s">
        <v>5</v>
      </c>
      <c r="G40" s="41">
        <v>43815</v>
      </c>
      <c r="H40" s="42">
        <v>16793351</v>
      </c>
      <c r="I40" s="42">
        <v>7000000</v>
      </c>
      <c r="J40" s="42">
        <v>23793351</v>
      </c>
      <c r="K40" s="43">
        <v>43823</v>
      </c>
    </row>
    <row r="41" spans="2:11" s="33" customFormat="1" x14ac:dyDescent="0.25">
      <c r="B41" s="31"/>
      <c r="C41" s="5">
        <v>14</v>
      </c>
      <c r="D41" s="39">
        <v>82</v>
      </c>
      <c r="E41" s="41">
        <v>43781</v>
      </c>
      <c r="F41" s="40" t="s">
        <v>5</v>
      </c>
      <c r="G41" s="41">
        <v>43865</v>
      </c>
      <c r="H41" s="42">
        <v>3108442</v>
      </c>
      <c r="I41" s="42">
        <v>7000000</v>
      </c>
      <c r="J41" s="42">
        <v>10108442</v>
      </c>
      <c r="K41" s="43">
        <v>43879</v>
      </c>
    </row>
    <row r="42" spans="2:11" s="33" customFormat="1" x14ac:dyDescent="0.25">
      <c r="B42" s="31"/>
      <c r="C42" s="5">
        <v>15</v>
      </c>
      <c r="D42" s="39">
        <v>74</v>
      </c>
      <c r="E42" s="41">
        <v>43801</v>
      </c>
      <c r="F42" s="40" t="s">
        <v>5</v>
      </c>
      <c r="G42" s="41">
        <v>43865</v>
      </c>
      <c r="H42" s="42">
        <v>4484374</v>
      </c>
      <c r="I42" s="42">
        <v>7000000</v>
      </c>
      <c r="J42" s="42">
        <v>11484374</v>
      </c>
      <c r="K42" s="43">
        <v>43879</v>
      </c>
    </row>
    <row r="43" spans="2:11" s="33" customFormat="1" x14ac:dyDescent="0.25">
      <c r="B43" s="31"/>
      <c r="C43" s="5">
        <v>16</v>
      </c>
      <c r="D43" s="45">
        <v>58</v>
      </c>
      <c r="E43" s="46">
        <v>43741</v>
      </c>
      <c r="F43" s="47" t="s">
        <v>6</v>
      </c>
      <c r="G43" s="46">
        <v>44400</v>
      </c>
      <c r="H43" s="48">
        <v>40480337</v>
      </c>
      <c r="I43" s="141" t="s">
        <v>24</v>
      </c>
      <c r="J43" s="48">
        <v>40480337</v>
      </c>
      <c r="K43" s="50">
        <v>44426</v>
      </c>
    </row>
    <row r="44" spans="2:11" x14ac:dyDescent="0.25">
      <c r="B44" s="31"/>
      <c r="C44" s="132"/>
      <c r="D44" s="17"/>
      <c r="E44" s="51"/>
      <c r="F44" s="51"/>
      <c r="G44" s="52"/>
      <c r="H44" s="19" t="s">
        <v>8</v>
      </c>
      <c r="I44" s="19"/>
      <c r="J44" s="53">
        <f>SUM(J28:J43)</f>
        <v>805238337</v>
      </c>
      <c r="K44" s="54"/>
    </row>
    <row r="45" spans="2:11" x14ac:dyDescent="0.25">
      <c r="B45" s="31"/>
      <c r="C45" s="132"/>
      <c r="D45" s="17"/>
      <c r="E45" s="51"/>
      <c r="F45" s="51"/>
      <c r="G45" s="52"/>
      <c r="H45" s="19" t="s">
        <v>9</v>
      </c>
      <c r="I45" s="19"/>
      <c r="J45" s="53">
        <v>1003617899</v>
      </c>
      <c r="K45" s="54"/>
    </row>
    <row r="46" spans="2:11" x14ac:dyDescent="0.25">
      <c r="B46" s="32"/>
      <c r="C46" s="132"/>
      <c r="D46" s="17"/>
      <c r="E46" s="51"/>
      <c r="F46" s="51"/>
      <c r="G46" s="52"/>
      <c r="H46" s="25" t="s">
        <v>10</v>
      </c>
      <c r="I46" s="25"/>
      <c r="J46" s="55">
        <f>J44/J45</f>
        <v>0.80233556795104544</v>
      </c>
      <c r="K46" s="54"/>
    </row>
    <row r="47" spans="2:11" x14ac:dyDescent="0.25">
      <c r="C47" s="35"/>
      <c r="D47" s="34"/>
      <c r="E47" s="56"/>
      <c r="F47" s="56"/>
      <c r="G47" s="57"/>
      <c r="H47" s="37"/>
      <c r="I47" s="37"/>
      <c r="J47" s="58"/>
      <c r="K47" s="59"/>
    </row>
    <row r="48" spans="2:11" s="33" customFormat="1" ht="29.25" x14ac:dyDescent="0.25">
      <c r="C48" s="60" t="s">
        <v>16</v>
      </c>
      <c r="D48" s="60" t="s">
        <v>0</v>
      </c>
      <c r="E48" s="61" t="s">
        <v>1</v>
      </c>
      <c r="F48" s="61" t="s">
        <v>2</v>
      </c>
      <c r="G48" s="61" t="s">
        <v>11</v>
      </c>
      <c r="H48" s="61" t="s">
        <v>12</v>
      </c>
      <c r="I48" s="61" t="s">
        <v>3</v>
      </c>
      <c r="J48" s="62" t="s">
        <v>4</v>
      </c>
      <c r="K48" s="61" t="s">
        <v>7</v>
      </c>
    </row>
    <row r="49" spans="2:11" s="33" customFormat="1" ht="15" customHeight="1" x14ac:dyDescent="0.25">
      <c r="B49" s="63" t="s">
        <v>18</v>
      </c>
      <c r="C49" s="5">
        <v>1</v>
      </c>
      <c r="D49" s="39">
        <v>71</v>
      </c>
      <c r="E49" s="41">
        <v>43840</v>
      </c>
      <c r="F49" s="40" t="s">
        <v>5</v>
      </c>
      <c r="G49" s="41">
        <v>43865</v>
      </c>
      <c r="H49" s="42">
        <v>2500040</v>
      </c>
      <c r="I49" s="42">
        <v>7000000</v>
      </c>
      <c r="J49" s="42">
        <v>9500040</v>
      </c>
      <c r="K49" s="43">
        <v>43879</v>
      </c>
    </row>
    <row r="50" spans="2:11" s="33" customFormat="1" x14ac:dyDescent="0.25">
      <c r="B50" s="64"/>
      <c r="C50" s="5">
        <v>2</v>
      </c>
      <c r="D50" s="39">
        <v>74</v>
      </c>
      <c r="E50" s="41">
        <v>43833</v>
      </c>
      <c r="F50" s="40" t="s">
        <v>5</v>
      </c>
      <c r="G50" s="41">
        <v>43879</v>
      </c>
      <c r="H50" s="42">
        <v>59621707</v>
      </c>
      <c r="I50" s="42">
        <v>7000000</v>
      </c>
      <c r="J50" s="44">
        <v>66621707</v>
      </c>
      <c r="K50" s="43">
        <v>43894</v>
      </c>
    </row>
    <row r="51" spans="2:11" s="33" customFormat="1" x14ac:dyDescent="0.25">
      <c r="B51" s="64"/>
      <c r="C51" s="5">
        <v>3</v>
      </c>
      <c r="D51" s="39">
        <v>90</v>
      </c>
      <c r="E51" s="41">
        <v>43833</v>
      </c>
      <c r="F51" s="40" t="s">
        <v>5</v>
      </c>
      <c r="G51" s="41">
        <v>43906</v>
      </c>
      <c r="H51" s="42">
        <v>4224305</v>
      </c>
      <c r="I51" s="42">
        <v>7000000</v>
      </c>
      <c r="J51" s="44">
        <v>11224305</v>
      </c>
      <c r="K51" s="43">
        <v>43922</v>
      </c>
    </row>
    <row r="52" spans="2:11" s="33" customFormat="1" x14ac:dyDescent="0.25">
      <c r="B52" s="64"/>
      <c r="C52" s="5">
        <v>4</v>
      </c>
      <c r="D52" s="39">
        <v>81</v>
      </c>
      <c r="E52" s="41">
        <v>43847</v>
      </c>
      <c r="F52" s="40" t="s">
        <v>5</v>
      </c>
      <c r="G52" s="41">
        <v>43956</v>
      </c>
      <c r="H52" s="42">
        <v>5654893</v>
      </c>
      <c r="I52" s="42">
        <v>7000000</v>
      </c>
      <c r="J52" s="44">
        <v>12654893</v>
      </c>
      <c r="K52" s="43">
        <v>43970</v>
      </c>
    </row>
    <row r="53" spans="2:11" s="33" customFormat="1" x14ac:dyDescent="0.25">
      <c r="B53" s="64"/>
      <c r="C53" s="5">
        <v>5</v>
      </c>
      <c r="D53" s="39">
        <v>95</v>
      </c>
      <c r="E53" s="41">
        <v>43872</v>
      </c>
      <c r="F53" s="40" t="s">
        <v>5</v>
      </c>
      <c r="G53" s="41">
        <v>43957</v>
      </c>
      <c r="H53" s="42">
        <v>3617700</v>
      </c>
      <c r="I53" s="44">
        <v>7000000</v>
      </c>
      <c r="J53" s="44">
        <v>10617700</v>
      </c>
      <c r="K53" s="43">
        <v>43970</v>
      </c>
    </row>
    <row r="54" spans="2:11" s="33" customFormat="1" x14ac:dyDescent="0.25">
      <c r="B54" s="64"/>
      <c r="C54" s="5">
        <v>6</v>
      </c>
      <c r="D54" s="39">
        <v>67</v>
      </c>
      <c r="E54" s="41">
        <v>43889</v>
      </c>
      <c r="F54" s="40" t="s">
        <v>5</v>
      </c>
      <c r="G54" s="41">
        <v>43957</v>
      </c>
      <c r="H54" s="42">
        <v>79465684</v>
      </c>
      <c r="I54" s="44" t="s">
        <v>13</v>
      </c>
      <c r="J54" s="44">
        <v>79465684</v>
      </c>
      <c r="K54" s="43">
        <v>43970</v>
      </c>
    </row>
    <row r="55" spans="2:11" s="33" customFormat="1" x14ac:dyDescent="0.25">
      <c r="B55" s="64"/>
      <c r="C55" s="5">
        <v>7</v>
      </c>
      <c r="D55" s="39">
        <v>95</v>
      </c>
      <c r="E55" s="41">
        <v>43961</v>
      </c>
      <c r="F55" s="40" t="s">
        <v>5</v>
      </c>
      <c r="G55" s="41">
        <v>43990</v>
      </c>
      <c r="H55" s="42">
        <v>5724853</v>
      </c>
      <c r="I55" s="42">
        <v>7000000</v>
      </c>
      <c r="J55" s="44">
        <v>12724853</v>
      </c>
      <c r="K55" s="43">
        <v>44000</v>
      </c>
    </row>
    <row r="56" spans="2:11" s="33" customFormat="1" x14ac:dyDescent="0.25">
      <c r="B56" s="64"/>
      <c r="C56" s="5">
        <v>8</v>
      </c>
      <c r="D56" s="39">
        <v>91</v>
      </c>
      <c r="E56" s="41">
        <v>43850</v>
      </c>
      <c r="F56" s="40" t="s">
        <v>5</v>
      </c>
      <c r="G56" s="41">
        <v>44039</v>
      </c>
      <c r="H56" s="42">
        <v>15112718</v>
      </c>
      <c r="I56" s="42">
        <v>7000000</v>
      </c>
      <c r="J56" s="44">
        <v>22112718</v>
      </c>
      <c r="K56" s="43">
        <v>44054</v>
      </c>
    </row>
    <row r="57" spans="2:11" s="33" customFormat="1" x14ac:dyDescent="0.25">
      <c r="B57" s="64"/>
      <c r="C57" s="5">
        <v>9</v>
      </c>
      <c r="D57" s="39">
        <v>88</v>
      </c>
      <c r="E57" s="41">
        <v>43880</v>
      </c>
      <c r="F57" s="40" t="s">
        <v>5</v>
      </c>
      <c r="G57" s="41">
        <v>44039</v>
      </c>
      <c r="H57" s="42">
        <v>9704854</v>
      </c>
      <c r="I57" s="42">
        <v>7000000</v>
      </c>
      <c r="J57" s="44">
        <v>16704854</v>
      </c>
      <c r="K57" s="43">
        <v>44054</v>
      </c>
    </row>
    <row r="58" spans="2:11" s="33" customFormat="1" x14ac:dyDescent="0.25">
      <c r="B58" s="64"/>
      <c r="C58" s="5">
        <v>10</v>
      </c>
      <c r="D58" s="39">
        <v>79</v>
      </c>
      <c r="E58" s="41">
        <v>43970</v>
      </c>
      <c r="F58" s="40" t="s">
        <v>5</v>
      </c>
      <c r="G58" s="41">
        <v>44063</v>
      </c>
      <c r="H58" s="42">
        <v>5878372</v>
      </c>
      <c r="I58" s="44">
        <v>7000000</v>
      </c>
      <c r="J58" s="44">
        <v>12878372</v>
      </c>
      <c r="K58" s="43">
        <v>44074</v>
      </c>
    </row>
    <row r="59" spans="2:11" s="33" customFormat="1" x14ac:dyDescent="0.25">
      <c r="B59" s="64"/>
      <c r="C59" s="5">
        <v>11</v>
      </c>
      <c r="D59" s="39">
        <v>82</v>
      </c>
      <c r="E59" s="41">
        <v>44022</v>
      </c>
      <c r="F59" s="40" t="s">
        <v>5</v>
      </c>
      <c r="G59" s="41">
        <v>44089</v>
      </c>
      <c r="H59" s="42">
        <v>13767405</v>
      </c>
      <c r="I59" s="44">
        <v>7000000</v>
      </c>
      <c r="J59" s="44">
        <v>20767405</v>
      </c>
      <c r="K59" s="43">
        <v>44105</v>
      </c>
    </row>
    <row r="60" spans="2:11" s="33" customFormat="1" x14ac:dyDescent="0.25">
      <c r="B60" s="64"/>
      <c r="C60" s="5">
        <v>12</v>
      </c>
      <c r="D60" s="65">
        <v>74</v>
      </c>
      <c r="E60" s="41">
        <v>44070</v>
      </c>
      <c r="F60" s="40" t="s">
        <v>5</v>
      </c>
      <c r="G60" s="66">
        <v>44091</v>
      </c>
      <c r="H60" s="42">
        <v>96273009</v>
      </c>
      <c r="I60" s="44">
        <v>7000000</v>
      </c>
      <c r="J60" s="44">
        <v>103273009</v>
      </c>
      <c r="K60" s="43">
        <v>44105</v>
      </c>
    </row>
    <row r="61" spans="2:11" s="33" customFormat="1" x14ac:dyDescent="0.25">
      <c r="B61" s="64"/>
      <c r="C61" s="5">
        <v>13</v>
      </c>
      <c r="D61" s="39">
        <v>56</v>
      </c>
      <c r="E61" s="41">
        <v>44021</v>
      </c>
      <c r="F61" s="40" t="s">
        <v>5</v>
      </c>
      <c r="G61" s="66">
        <v>44098</v>
      </c>
      <c r="H61" s="42">
        <v>16743639</v>
      </c>
      <c r="I61" s="44" t="s">
        <v>13</v>
      </c>
      <c r="J61" s="44">
        <v>16743639</v>
      </c>
      <c r="K61" s="43">
        <v>44105</v>
      </c>
    </row>
    <row r="62" spans="2:11" s="33" customFormat="1" x14ac:dyDescent="0.25">
      <c r="B62" s="64"/>
      <c r="C62" s="5">
        <v>14</v>
      </c>
      <c r="D62" s="39">
        <v>78</v>
      </c>
      <c r="E62" s="41">
        <v>44058</v>
      </c>
      <c r="F62" s="40" t="s">
        <v>5</v>
      </c>
      <c r="G62" s="41">
        <v>44124</v>
      </c>
      <c r="H62" s="42">
        <v>5076522</v>
      </c>
      <c r="I62" s="44">
        <v>7000000</v>
      </c>
      <c r="J62" s="44">
        <v>12076522</v>
      </c>
      <c r="K62" s="43">
        <v>44139</v>
      </c>
    </row>
    <row r="63" spans="2:11" s="33" customFormat="1" x14ac:dyDescent="0.25">
      <c r="B63" s="64"/>
      <c r="C63" s="5">
        <v>15</v>
      </c>
      <c r="D63" s="39">
        <v>70</v>
      </c>
      <c r="E63" s="41">
        <v>44049</v>
      </c>
      <c r="F63" s="40" t="s">
        <v>5</v>
      </c>
      <c r="G63" s="41">
        <v>44215</v>
      </c>
      <c r="H63" s="42">
        <v>15296668</v>
      </c>
      <c r="I63" s="42">
        <v>7000000</v>
      </c>
      <c r="J63" s="42">
        <v>22296668</v>
      </c>
      <c r="K63" s="43">
        <v>44230</v>
      </c>
    </row>
    <row r="64" spans="2:11" s="33" customFormat="1" x14ac:dyDescent="0.25">
      <c r="B64" s="64"/>
      <c r="C64" s="5">
        <v>16</v>
      </c>
      <c r="D64" s="39">
        <v>80</v>
      </c>
      <c r="E64" s="41">
        <v>44077</v>
      </c>
      <c r="F64" s="40" t="s">
        <v>5</v>
      </c>
      <c r="G64" s="41">
        <v>44215</v>
      </c>
      <c r="H64" s="42">
        <v>74960360</v>
      </c>
      <c r="I64" s="42">
        <v>7000000</v>
      </c>
      <c r="J64" s="42">
        <v>81960360</v>
      </c>
      <c r="K64" s="43">
        <v>44230</v>
      </c>
    </row>
    <row r="65" spans="2:11" s="33" customFormat="1" x14ac:dyDescent="0.25">
      <c r="B65" s="64"/>
      <c r="C65" s="5">
        <v>17</v>
      </c>
      <c r="D65" s="39">
        <v>77</v>
      </c>
      <c r="E65" s="41">
        <v>44100</v>
      </c>
      <c r="F65" s="40" t="s">
        <v>5</v>
      </c>
      <c r="G65" s="41">
        <v>44215</v>
      </c>
      <c r="H65" s="42">
        <v>33601942</v>
      </c>
      <c r="I65" s="42">
        <v>7000000</v>
      </c>
      <c r="J65" s="42">
        <v>40601942</v>
      </c>
      <c r="K65" s="43">
        <v>44230</v>
      </c>
    </row>
    <row r="66" spans="2:11" s="33" customFormat="1" x14ac:dyDescent="0.25">
      <c r="B66" s="64"/>
      <c r="C66" s="5">
        <v>18</v>
      </c>
      <c r="D66" s="39">
        <v>79</v>
      </c>
      <c r="E66" s="41">
        <v>44113</v>
      </c>
      <c r="F66" s="40" t="s">
        <v>5</v>
      </c>
      <c r="G66" s="41">
        <v>44215</v>
      </c>
      <c r="H66" s="42">
        <v>75250685</v>
      </c>
      <c r="I66" s="42">
        <v>7000000</v>
      </c>
      <c r="J66" s="42">
        <v>82250685</v>
      </c>
      <c r="K66" s="43">
        <v>44230</v>
      </c>
    </row>
    <row r="67" spans="2:11" s="33" customFormat="1" x14ac:dyDescent="0.25">
      <c r="B67" s="64"/>
      <c r="C67" s="5">
        <v>19</v>
      </c>
      <c r="D67" s="39">
        <v>71</v>
      </c>
      <c r="E67" s="41">
        <v>44133</v>
      </c>
      <c r="F67" s="40" t="s">
        <v>5</v>
      </c>
      <c r="G67" s="41">
        <v>44215</v>
      </c>
      <c r="H67" s="42">
        <v>12820741</v>
      </c>
      <c r="I67" s="42">
        <v>7000000</v>
      </c>
      <c r="J67" s="42">
        <v>19820741</v>
      </c>
      <c r="K67" s="43">
        <v>44230</v>
      </c>
    </row>
    <row r="68" spans="2:11" s="33" customFormat="1" x14ac:dyDescent="0.25">
      <c r="B68" s="64"/>
      <c r="C68" s="5">
        <v>20</v>
      </c>
      <c r="D68" s="39">
        <v>67</v>
      </c>
      <c r="E68" s="41">
        <v>44185</v>
      </c>
      <c r="F68" s="40" t="s">
        <v>5</v>
      </c>
      <c r="G68" s="41">
        <v>44309</v>
      </c>
      <c r="H68" s="42">
        <v>41254137</v>
      </c>
      <c r="I68" s="44">
        <v>7000000</v>
      </c>
      <c r="J68" s="44">
        <v>48254137</v>
      </c>
      <c r="K68" s="43">
        <v>44322</v>
      </c>
    </row>
    <row r="69" spans="2:11" s="33" customFormat="1" x14ac:dyDescent="0.25">
      <c r="B69" s="64"/>
      <c r="C69" s="5">
        <v>21</v>
      </c>
      <c r="D69" s="39">
        <v>72</v>
      </c>
      <c r="E69" s="41">
        <v>44160</v>
      </c>
      <c r="F69" s="40" t="s">
        <v>5</v>
      </c>
      <c r="G69" s="41">
        <v>44313</v>
      </c>
      <c r="H69" s="42">
        <v>114773665</v>
      </c>
      <c r="I69" s="44">
        <v>7000000</v>
      </c>
      <c r="J69" s="44">
        <v>121773665</v>
      </c>
      <c r="K69" s="43">
        <v>44322</v>
      </c>
    </row>
    <row r="70" spans="2:11" s="33" customFormat="1" x14ac:dyDescent="0.25">
      <c r="B70" s="64"/>
      <c r="C70" s="5">
        <v>22</v>
      </c>
      <c r="D70" s="39">
        <v>72</v>
      </c>
      <c r="E70" s="41">
        <v>44113</v>
      </c>
      <c r="F70" s="40" t="s">
        <v>5</v>
      </c>
      <c r="G70" s="41">
        <v>44314</v>
      </c>
      <c r="H70" s="42">
        <v>81584186</v>
      </c>
      <c r="I70" s="44">
        <v>7000000</v>
      </c>
      <c r="J70" s="44">
        <v>88584186</v>
      </c>
      <c r="K70" s="43">
        <v>44327</v>
      </c>
    </row>
    <row r="71" spans="2:11" s="33" customFormat="1" x14ac:dyDescent="0.25">
      <c r="B71" s="64"/>
      <c r="C71" s="5">
        <v>23</v>
      </c>
      <c r="D71" s="39">
        <v>66</v>
      </c>
      <c r="E71" s="41">
        <v>44132</v>
      </c>
      <c r="F71" s="40" t="s">
        <v>5</v>
      </c>
      <c r="G71" s="41">
        <v>44320</v>
      </c>
      <c r="H71" s="42">
        <v>16418745</v>
      </c>
      <c r="I71" s="44">
        <v>7000000</v>
      </c>
      <c r="J71" s="44">
        <v>23418745</v>
      </c>
      <c r="K71" s="43">
        <v>44329</v>
      </c>
    </row>
    <row r="72" spans="2:11" s="33" customFormat="1" x14ac:dyDescent="0.25">
      <c r="B72" s="64"/>
      <c r="C72" s="5">
        <v>24</v>
      </c>
      <c r="D72" s="45">
        <v>67</v>
      </c>
      <c r="E72" s="46">
        <v>44142</v>
      </c>
      <c r="F72" s="47" t="s">
        <v>5</v>
      </c>
      <c r="G72" s="46">
        <v>44320</v>
      </c>
      <c r="H72" s="49">
        <v>44751455</v>
      </c>
      <c r="I72" s="67">
        <v>7000000</v>
      </c>
      <c r="J72" s="67">
        <v>51751455</v>
      </c>
      <c r="K72" s="50">
        <v>44329</v>
      </c>
    </row>
    <row r="73" spans="2:11" s="33" customFormat="1" x14ac:dyDescent="0.25">
      <c r="B73" s="64"/>
      <c r="C73" s="17"/>
      <c r="D73" s="17"/>
      <c r="E73" s="51"/>
      <c r="F73" s="51"/>
      <c r="G73" s="52"/>
      <c r="H73" s="19" t="s">
        <v>8</v>
      </c>
      <c r="I73" s="19"/>
      <c r="J73" s="53">
        <f>SUM(J49:J72)</f>
        <v>988078285</v>
      </c>
      <c r="K73" s="54"/>
    </row>
    <row r="74" spans="2:11" s="33" customFormat="1" x14ac:dyDescent="0.25">
      <c r="B74" s="64"/>
      <c r="C74" s="17"/>
      <c r="D74" s="17"/>
      <c r="E74" s="51"/>
      <c r="F74" s="51"/>
      <c r="G74" s="52"/>
      <c r="H74" s="19" t="s">
        <v>9</v>
      </c>
      <c r="I74" s="19"/>
      <c r="J74" s="53">
        <v>921684750</v>
      </c>
      <c r="K74" s="54"/>
    </row>
    <row r="75" spans="2:11" s="33" customFormat="1" x14ac:dyDescent="0.25">
      <c r="B75" s="68"/>
      <c r="C75" s="133"/>
      <c r="D75" s="134"/>
      <c r="E75" s="51"/>
      <c r="F75" s="51"/>
      <c r="G75" s="52"/>
      <c r="H75" s="25" t="s">
        <v>10</v>
      </c>
      <c r="I75" s="25"/>
      <c r="J75" s="55">
        <f>J73/J74</f>
        <v>1.0720349718274063</v>
      </c>
      <c r="K75" s="54"/>
    </row>
    <row r="76" spans="2:11" s="33" customFormat="1" x14ac:dyDescent="0.25">
      <c r="B76" s="69"/>
      <c r="C76" s="123"/>
      <c r="D76" s="123"/>
      <c r="E76" s="56"/>
      <c r="F76" s="56"/>
      <c r="G76" s="57"/>
      <c r="H76" s="37"/>
      <c r="I76" s="37"/>
      <c r="J76" s="58"/>
      <c r="K76" s="59"/>
    </row>
    <row r="77" spans="2:11" s="33" customFormat="1" ht="29.25" x14ac:dyDescent="0.25">
      <c r="C77" s="60" t="s">
        <v>16</v>
      </c>
      <c r="D77" s="60" t="s">
        <v>0</v>
      </c>
      <c r="E77" s="61" t="s">
        <v>1</v>
      </c>
      <c r="F77" s="61" t="s">
        <v>2</v>
      </c>
      <c r="G77" s="61" t="s">
        <v>11</v>
      </c>
      <c r="H77" s="61" t="s">
        <v>12</v>
      </c>
      <c r="I77" s="61" t="s">
        <v>3</v>
      </c>
      <c r="J77" s="62" t="s">
        <v>4</v>
      </c>
      <c r="K77" s="61" t="s">
        <v>7</v>
      </c>
    </row>
    <row r="78" spans="2:11" s="33" customFormat="1" x14ac:dyDescent="0.25">
      <c r="B78" s="70" t="s">
        <v>19</v>
      </c>
      <c r="C78" s="5">
        <v>1</v>
      </c>
      <c r="D78" s="71">
        <v>73</v>
      </c>
      <c r="E78" s="72">
        <v>44233</v>
      </c>
      <c r="F78" s="73" t="s">
        <v>5</v>
      </c>
      <c r="G78" s="72">
        <v>44257</v>
      </c>
      <c r="H78" s="74">
        <v>140225049</v>
      </c>
      <c r="I78" s="74">
        <v>7000000</v>
      </c>
      <c r="J78" s="74">
        <v>147225049</v>
      </c>
      <c r="K78" s="75">
        <v>44270</v>
      </c>
    </row>
    <row r="79" spans="2:11" s="33" customFormat="1" x14ac:dyDescent="0.25">
      <c r="B79" s="70"/>
      <c r="C79" s="5">
        <v>2</v>
      </c>
      <c r="D79" s="39">
        <v>68</v>
      </c>
      <c r="E79" s="41">
        <v>44254</v>
      </c>
      <c r="F79" s="40" t="s">
        <v>5</v>
      </c>
      <c r="G79" s="41">
        <v>44273</v>
      </c>
      <c r="H79" s="42">
        <v>45208799</v>
      </c>
      <c r="I79" s="44">
        <v>7000000</v>
      </c>
      <c r="J79" s="44">
        <v>52208799</v>
      </c>
      <c r="K79" s="43">
        <v>44284</v>
      </c>
    </row>
    <row r="80" spans="2:11" s="33" customFormat="1" x14ac:dyDescent="0.25">
      <c r="B80" s="70"/>
      <c r="C80" s="5">
        <v>3</v>
      </c>
      <c r="D80" s="39">
        <v>76</v>
      </c>
      <c r="E80" s="41">
        <v>44272</v>
      </c>
      <c r="F80" s="40" t="s">
        <v>5</v>
      </c>
      <c r="G80" s="41">
        <v>44302</v>
      </c>
      <c r="H80" s="42">
        <v>91039404</v>
      </c>
      <c r="I80" s="42">
        <v>7000000</v>
      </c>
      <c r="J80" s="42">
        <v>98039404</v>
      </c>
      <c r="K80" s="43">
        <v>44315</v>
      </c>
    </row>
    <row r="81" spans="2:11" s="33" customFormat="1" x14ac:dyDescent="0.25">
      <c r="B81" s="70"/>
      <c r="C81" s="5">
        <v>4</v>
      </c>
      <c r="D81" s="39">
        <v>72</v>
      </c>
      <c r="E81" s="41">
        <v>44254</v>
      </c>
      <c r="F81" s="40" t="s">
        <v>5</v>
      </c>
      <c r="G81" s="41">
        <v>44309</v>
      </c>
      <c r="H81" s="42">
        <v>98774031</v>
      </c>
      <c r="I81" s="44">
        <v>7000000</v>
      </c>
      <c r="J81" s="44">
        <v>105774031</v>
      </c>
      <c r="K81" s="43">
        <v>44322</v>
      </c>
    </row>
    <row r="82" spans="2:11" s="33" customFormat="1" x14ac:dyDescent="0.25">
      <c r="B82" s="70"/>
      <c r="C82" s="5">
        <v>5</v>
      </c>
      <c r="D82" s="39">
        <v>59</v>
      </c>
      <c r="E82" s="41">
        <v>44296</v>
      </c>
      <c r="F82" s="40" t="s">
        <v>5</v>
      </c>
      <c r="G82" s="41">
        <v>44309</v>
      </c>
      <c r="H82" s="42">
        <v>36021965</v>
      </c>
      <c r="I82" s="44">
        <v>7000000</v>
      </c>
      <c r="J82" s="44">
        <v>43021965</v>
      </c>
      <c r="K82" s="43">
        <v>44322</v>
      </c>
    </row>
    <row r="83" spans="2:11" s="33" customFormat="1" x14ac:dyDescent="0.25">
      <c r="B83" s="70"/>
      <c r="C83" s="5">
        <v>6</v>
      </c>
      <c r="D83" s="39">
        <v>80</v>
      </c>
      <c r="E83" s="41">
        <v>44241</v>
      </c>
      <c r="F83" s="40" t="s">
        <v>5</v>
      </c>
      <c r="G83" s="41">
        <v>44309</v>
      </c>
      <c r="H83" s="42">
        <v>5264819</v>
      </c>
      <c r="I83" s="44">
        <v>7000000</v>
      </c>
      <c r="J83" s="44">
        <v>12264819</v>
      </c>
      <c r="K83" s="43">
        <v>44322</v>
      </c>
    </row>
    <row r="84" spans="2:11" s="33" customFormat="1" x14ac:dyDescent="0.25">
      <c r="B84" s="70"/>
      <c r="C84" s="5">
        <v>7</v>
      </c>
      <c r="D84" s="39">
        <v>82</v>
      </c>
      <c r="E84" s="41">
        <v>44231</v>
      </c>
      <c r="F84" s="40" t="s">
        <v>5</v>
      </c>
      <c r="G84" s="41">
        <v>44314</v>
      </c>
      <c r="H84" s="42">
        <v>39733560</v>
      </c>
      <c r="I84" s="44">
        <v>7000000</v>
      </c>
      <c r="J84" s="44">
        <v>46733560</v>
      </c>
      <c r="K84" s="43">
        <v>44327</v>
      </c>
    </row>
    <row r="85" spans="2:11" s="33" customFormat="1" x14ac:dyDescent="0.25">
      <c r="B85" s="70"/>
      <c r="C85" s="5">
        <v>8</v>
      </c>
      <c r="D85" s="39">
        <v>88</v>
      </c>
      <c r="E85" s="41">
        <v>44226</v>
      </c>
      <c r="F85" s="40" t="s">
        <v>5</v>
      </c>
      <c r="G85" s="41">
        <v>44314</v>
      </c>
      <c r="H85" s="42">
        <v>5879587</v>
      </c>
      <c r="I85" s="44">
        <v>7000000</v>
      </c>
      <c r="J85" s="44">
        <v>12879587</v>
      </c>
      <c r="K85" s="43">
        <v>44327</v>
      </c>
    </row>
    <row r="86" spans="2:11" s="33" customFormat="1" x14ac:dyDescent="0.25">
      <c r="B86" s="70"/>
      <c r="C86" s="5">
        <v>9</v>
      </c>
      <c r="D86" s="39">
        <v>76</v>
      </c>
      <c r="E86" s="41">
        <v>44533</v>
      </c>
      <c r="F86" s="40" t="s">
        <v>5</v>
      </c>
      <c r="G86" s="41">
        <v>44315</v>
      </c>
      <c r="H86" s="42">
        <v>3163271</v>
      </c>
      <c r="I86" s="44">
        <v>7000000</v>
      </c>
      <c r="J86" s="44">
        <v>10163271</v>
      </c>
      <c r="K86" s="43">
        <v>44327</v>
      </c>
    </row>
    <row r="87" spans="2:11" s="33" customFormat="1" x14ac:dyDescent="0.25">
      <c r="B87" s="70"/>
      <c r="C87" s="5">
        <v>10</v>
      </c>
      <c r="D87" s="39">
        <v>67</v>
      </c>
      <c r="E87" s="41">
        <v>44306</v>
      </c>
      <c r="F87" s="40" t="s">
        <v>5</v>
      </c>
      <c r="G87" s="41">
        <v>44323</v>
      </c>
      <c r="H87" s="42">
        <v>15926201</v>
      </c>
      <c r="I87" s="44">
        <v>7000000</v>
      </c>
      <c r="J87" s="44">
        <v>22926201</v>
      </c>
      <c r="K87" s="43">
        <v>44336</v>
      </c>
    </row>
    <row r="88" spans="2:11" s="33" customFormat="1" x14ac:dyDescent="0.25">
      <c r="B88" s="70"/>
      <c r="C88" s="5">
        <v>11</v>
      </c>
      <c r="D88" s="39">
        <v>69</v>
      </c>
      <c r="E88" s="41">
        <v>44308</v>
      </c>
      <c r="F88" s="40" t="s">
        <v>5</v>
      </c>
      <c r="G88" s="41">
        <v>44328</v>
      </c>
      <c r="H88" s="42">
        <v>4847290</v>
      </c>
      <c r="I88" s="44">
        <v>7000000</v>
      </c>
      <c r="J88" s="44">
        <v>11847290</v>
      </c>
      <c r="K88" s="43">
        <v>44336</v>
      </c>
    </row>
    <row r="89" spans="2:11" s="33" customFormat="1" x14ac:dyDescent="0.25">
      <c r="B89" s="70"/>
      <c r="C89" s="5">
        <v>12</v>
      </c>
      <c r="D89" s="39">
        <v>84</v>
      </c>
      <c r="E89" s="41">
        <v>44240</v>
      </c>
      <c r="F89" s="40" t="s">
        <v>5</v>
      </c>
      <c r="G89" s="41">
        <v>44358</v>
      </c>
      <c r="H89" s="42">
        <v>12309408</v>
      </c>
      <c r="I89" s="44">
        <v>7000000</v>
      </c>
      <c r="J89" s="44">
        <v>19309408</v>
      </c>
      <c r="K89" s="43">
        <v>44370</v>
      </c>
    </row>
    <row r="90" spans="2:11" s="33" customFormat="1" x14ac:dyDescent="0.25">
      <c r="B90" s="70"/>
      <c r="C90" s="5">
        <v>13</v>
      </c>
      <c r="D90" s="39">
        <v>70</v>
      </c>
      <c r="E90" s="41">
        <v>44343</v>
      </c>
      <c r="F90" s="40" t="s">
        <v>5</v>
      </c>
      <c r="G90" s="41">
        <v>44400</v>
      </c>
      <c r="H90" s="42">
        <v>71025506</v>
      </c>
      <c r="I90" s="42">
        <v>7000000</v>
      </c>
      <c r="J90" s="42">
        <v>78025506</v>
      </c>
      <c r="K90" s="43">
        <v>44407</v>
      </c>
    </row>
    <row r="91" spans="2:11" s="33" customFormat="1" x14ac:dyDescent="0.25">
      <c r="B91" s="70"/>
      <c r="C91" s="5">
        <v>14</v>
      </c>
      <c r="D91" s="39">
        <v>74</v>
      </c>
      <c r="E91" s="76">
        <v>44354</v>
      </c>
      <c r="F91" s="40" t="s">
        <v>5</v>
      </c>
      <c r="G91" s="41">
        <v>44403</v>
      </c>
      <c r="H91" s="42">
        <v>88351169</v>
      </c>
      <c r="I91" s="44">
        <v>7000000</v>
      </c>
      <c r="J91" s="44">
        <v>95351169</v>
      </c>
      <c r="K91" s="43">
        <v>44407</v>
      </c>
    </row>
    <row r="92" spans="2:11" s="33" customFormat="1" x14ac:dyDescent="0.25">
      <c r="B92" s="70"/>
      <c r="C92" s="5">
        <v>15</v>
      </c>
      <c r="D92" s="45">
        <v>80</v>
      </c>
      <c r="E92" s="77">
        <v>44401</v>
      </c>
      <c r="F92" s="47" t="s">
        <v>5</v>
      </c>
      <c r="G92" s="46">
        <v>44419</v>
      </c>
      <c r="H92" s="42">
        <v>15907824</v>
      </c>
      <c r="I92" s="42">
        <v>7000000</v>
      </c>
      <c r="J92" s="44">
        <v>22907824</v>
      </c>
      <c r="K92" s="43">
        <v>44432</v>
      </c>
    </row>
    <row r="93" spans="2:11" s="33" customFormat="1" x14ac:dyDescent="0.25">
      <c r="B93" s="70"/>
      <c r="C93" s="5">
        <v>16</v>
      </c>
      <c r="D93" s="45">
        <v>54</v>
      </c>
      <c r="E93" s="46">
        <v>44400</v>
      </c>
      <c r="F93" s="47" t="s">
        <v>5</v>
      </c>
      <c r="G93" s="46">
        <v>44435</v>
      </c>
      <c r="H93" s="67">
        <v>99478434</v>
      </c>
      <c r="I93" s="44">
        <v>7000000</v>
      </c>
      <c r="J93" s="44">
        <f>49608784+56869650</f>
        <v>106478434</v>
      </c>
      <c r="K93" s="43">
        <v>44460</v>
      </c>
    </row>
    <row r="94" spans="2:11" s="33" customFormat="1" x14ac:dyDescent="0.25">
      <c r="B94" s="70"/>
      <c r="C94" s="5">
        <v>17</v>
      </c>
      <c r="D94" s="45">
        <v>65</v>
      </c>
      <c r="E94" s="46">
        <v>44398</v>
      </c>
      <c r="F94" s="47" t="s">
        <v>5</v>
      </c>
      <c r="G94" s="46">
        <v>44445</v>
      </c>
      <c r="H94" s="49">
        <v>17539555</v>
      </c>
      <c r="I94" s="67">
        <v>7000000</v>
      </c>
      <c r="J94" s="44">
        <v>24539555</v>
      </c>
      <c r="K94" s="43">
        <v>44460</v>
      </c>
    </row>
    <row r="95" spans="2:11" s="33" customFormat="1" x14ac:dyDescent="0.25">
      <c r="B95" s="70"/>
      <c r="C95" s="5">
        <v>18</v>
      </c>
      <c r="D95" s="39">
        <v>75</v>
      </c>
      <c r="E95" s="41">
        <v>44308</v>
      </c>
      <c r="F95" s="40" t="s">
        <v>5</v>
      </c>
      <c r="G95" s="41">
        <v>44490</v>
      </c>
      <c r="H95" s="42">
        <v>8490486</v>
      </c>
      <c r="I95" s="42">
        <v>7000000</v>
      </c>
      <c r="J95" s="44">
        <v>15490486</v>
      </c>
      <c r="K95" s="43">
        <v>44503</v>
      </c>
    </row>
    <row r="96" spans="2:11" s="33" customFormat="1" x14ac:dyDescent="0.25">
      <c r="B96" s="70"/>
      <c r="C96" s="5">
        <v>19</v>
      </c>
      <c r="D96" s="39">
        <v>67</v>
      </c>
      <c r="E96" s="41">
        <v>44221</v>
      </c>
      <c r="F96" s="40" t="s">
        <v>5</v>
      </c>
      <c r="G96" s="41">
        <v>44649</v>
      </c>
      <c r="H96" s="42">
        <v>17819333</v>
      </c>
      <c r="I96" s="42">
        <v>7000000</v>
      </c>
      <c r="J96" s="44">
        <v>24819333</v>
      </c>
      <c r="K96" s="43">
        <v>44650</v>
      </c>
    </row>
    <row r="97" spans="2:11" s="33" customFormat="1" x14ac:dyDescent="0.25">
      <c r="B97" s="70"/>
      <c r="C97" s="5">
        <v>20</v>
      </c>
      <c r="D97" s="39">
        <v>70</v>
      </c>
      <c r="E97" s="41">
        <v>44412</v>
      </c>
      <c r="F97" s="40" t="s">
        <v>5</v>
      </c>
      <c r="G97" s="41">
        <v>44463</v>
      </c>
      <c r="H97" s="42">
        <v>5547649</v>
      </c>
      <c r="I97" s="42">
        <v>7000000</v>
      </c>
      <c r="J97" s="42">
        <f>H97+I97</f>
        <v>12547649</v>
      </c>
      <c r="K97" s="43">
        <v>44484</v>
      </c>
    </row>
    <row r="98" spans="2:11" s="33" customFormat="1" x14ac:dyDescent="0.25">
      <c r="B98" s="70"/>
      <c r="C98" s="5">
        <v>21</v>
      </c>
      <c r="D98" s="39">
        <v>81</v>
      </c>
      <c r="E98" s="41">
        <v>44443</v>
      </c>
      <c r="F98" s="40" t="s">
        <v>5</v>
      </c>
      <c r="G98" s="41">
        <v>44466</v>
      </c>
      <c r="H98" s="42">
        <v>49093775</v>
      </c>
      <c r="I98" s="42">
        <v>7000000</v>
      </c>
      <c r="J98" s="42">
        <f>H98+I98</f>
        <v>56093775</v>
      </c>
      <c r="K98" s="43">
        <v>44512</v>
      </c>
    </row>
    <row r="99" spans="2:11" s="33" customFormat="1" x14ac:dyDescent="0.25">
      <c r="B99" s="70"/>
      <c r="C99" s="5">
        <v>22</v>
      </c>
      <c r="D99" s="39">
        <v>68</v>
      </c>
      <c r="E99" s="41">
        <v>44476</v>
      </c>
      <c r="F99" s="40" t="s">
        <v>5</v>
      </c>
      <c r="G99" s="41">
        <v>44497</v>
      </c>
      <c r="H99" s="42">
        <v>344928865</v>
      </c>
      <c r="I99" s="42">
        <v>7000000</v>
      </c>
      <c r="J99" s="42">
        <f>H99+I99</f>
        <v>351928865</v>
      </c>
      <c r="K99" s="43">
        <v>44536</v>
      </c>
    </row>
    <row r="100" spans="2:11" s="33" customFormat="1" x14ac:dyDescent="0.25">
      <c r="B100" s="70"/>
      <c r="C100" s="5">
        <v>23</v>
      </c>
      <c r="D100" s="39">
        <v>69</v>
      </c>
      <c r="E100" s="41">
        <v>44477</v>
      </c>
      <c r="F100" s="40" t="s">
        <v>5</v>
      </c>
      <c r="G100" s="41">
        <v>44498</v>
      </c>
      <c r="H100" s="42">
        <v>64358207</v>
      </c>
      <c r="I100" s="42">
        <v>7000000</v>
      </c>
      <c r="J100" s="42">
        <f>H100+I100</f>
        <v>71358207</v>
      </c>
      <c r="K100" s="43">
        <v>44536</v>
      </c>
    </row>
    <row r="101" spans="2:11" s="33" customFormat="1" x14ac:dyDescent="0.25">
      <c r="B101" s="70"/>
      <c r="C101" s="5">
        <v>24</v>
      </c>
      <c r="D101" s="39">
        <v>91</v>
      </c>
      <c r="E101" s="41">
        <v>44522</v>
      </c>
      <c r="F101" s="40" t="s">
        <v>5</v>
      </c>
      <c r="G101" s="41">
        <v>44537</v>
      </c>
      <c r="H101" s="42">
        <v>2904932</v>
      </c>
      <c r="I101" s="42">
        <v>7000000</v>
      </c>
      <c r="J101" s="42">
        <f>H101+I101</f>
        <v>9904932</v>
      </c>
      <c r="K101" s="43">
        <v>44568</v>
      </c>
    </row>
    <row r="102" spans="2:11" s="33" customFormat="1" x14ac:dyDescent="0.25">
      <c r="B102" s="70"/>
      <c r="C102" s="5">
        <v>25</v>
      </c>
      <c r="D102" s="39">
        <v>74</v>
      </c>
      <c r="E102" s="41">
        <v>44513</v>
      </c>
      <c r="F102" s="78" t="s">
        <v>5</v>
      </c>
      <c r="G102" s="41">
        <v>44595</v>
      </c>
      <c r="H102" s="42">
        <v>24661997</v>
      </c>
      <c r="I102" s="42">
        <v>7000000</v>
      </c>
      <c r="J102" s="42">
        <f>H102+I102</f>
        <v>31661997</v>
      </c>
      <c r="K102" s="43">
        <v>44614</v>
      </c>
    </row>
    <row r="103" spans="2:11" s="33" customFormat="1" x14ac:dyDescent="0.25">
      <c r="B103" s="70"/>
      <c r="C103" s="5">
        <v>26</v>
      </c>
      <c r="D103" s="79">
        <v>82</v>
      </c>
      <c r="E103" s="80">
        <v>44412</v>
      </c>
      <c r="F103" s="81" t="s">
        <v>5</v>
      </c>
      <c r="G103" s="80">
        <v>44629</v>
      </c>
      <c r="H103" s="82">
        <v>47378265</v>
      </c>
      <c r="I103" s="82">
        <v>7000000</v>
      </c>
      <c r="J103" s="82">
        <f>H103+I103</f>
        <v>54378265</v>
      </c>
      <c r="K103" s="83">
        <v>44638</v>
      </c>
    </row>
    <row r="104" spans="2:11" s="33" customFormat="1" x14ac:dyDescent="0.25">
      <c r="B104" s="70"/>
      <c r="C104" s="5">
        <v>27</v>
      </c>
      <c r="D104" s="45">
        <v>80</v>
      </c>
      <c r="E104" s="46">
        <v>44501</v>
      </c>
      <c r="F104" s="47" t="s">
        <v>5</v>
      </c>
      <c r="G104" s="46">
        <v>44645</v>
      </c>
      <c r="H104" s="67">
        <v>46338267</v>
      </c>
      <c r="I104" s="67">
        <v>7000000</v>
      </c>
      <c r="J104" s="49">
        <f>H104+I104</f>
        <v>53338267</v>
      </c>
      <c r="K104" s="50">
        <v>44650</v>
      </c>
    </row>
    <row r="105" spans="2:11" s="33" customFormat="1" x14ac:dyDescent="0.25">
      <c r="B105" s="70"/>
      <c r="C105" s="84"/>
      <c r="D105" s="84"/>
      <c r="E105" s="85"/>
      <c r="F105" s="85"/>
      <c r="G105" s="86"/>
      <c r="H105" s="87" t="s">
        <v>8</v>
      </c>
      <c r="I105" s="87"/>
      <c r="J105" s="88">
        <f>SUM(J78:J104)</f>
        <v>1591217648</v>
      </c>
      <c r="K105" s="89"/>
    </row>
    <row r="106" spans="2:11" s="33" customFormat="1" x14ac:dyDescent="0.25">
      <c r="B106" s="70"/>
      <c r="C106" s="84"/>
      <c r="D106" s="84"/>
      <c r="E106" s="85"/>
      <c r="F106" s="85"/>
      <c r="G106" s="86"/>
      <c r="H106" s="87" t="s">
        <v>9</v>
      </c>
      <c r="I106" s="87"/>
      <c r="J106" s="88">
        <v>1152168647</v>
      </c>
      <c r="K106" s="89"/>
    </row>
    <row r="107" spans="2:11" s="33" customFormat="1" x14ac:dyDescent="0.25">
      <c r="B107" s="70"/>
      <c r="C107" s="17"/>
      <c r="D107" s="17"/>
      <c r="E107" s="51"/>
      <c r="F107" s="51"/>
      <c r="G107" s="52"/>
      <c r="H107" s="25" t="s">
        <v>10</v>
      </c>
      <c r="I107" s="25"/>
      <c r="J107" s="55">
        <f>J105/J106</f>
        <v>1.3810631387542001</v>
      </c>
      <c r="K107" s="54"/>
    </row>
    <row r="108" spans="2:11" s="33" customFormat="1" x14ac:dyDescent="0.25">
      <c r="B108" s="69"/>
      <c r="C108" s="34"/>
      <c r="D108" s="34"/>
      <c r="E108" s="56"/>
      <c r="F108" s="56"/>
      <c r="G108" s="57"/>
      <c r="H108" s="37"/>
      <c r="I108" s="37"/>
      <c r="J108" s="58"/>
      <c r="K108" s="59"/>
    </row>
    <row r="109" spans="2:11" s="34" customFormat="1" ht="29.25" x14ac:dyDescent="0.25">
      <c r="C109" s="60" t="s">
        <v>16</v>
      </c>
      <c r="D109" s="60" t="s">
        <v>0</v>
      </c>
      <c r="E109" s="61" t="s">
        <v>1</v>
      </c>
      <c r="F109" s="61" t="s">
        <v>2</v>
      </c>
      <c r="G109" s="61" t="s">
        <v>11</v>
      </c>
      <c r="H109" s="61" t="s">
        <v>12</v>
      </c>
      <c r="I109" s="61" t="s">
        <v>3</v>
      </c>
      <c r="J109" s="62" t="s">
        <v>4</v>
      </c>
      <c r="K109" s="61" t="s">
        <v>7</v>
      </c>
    </row>
    <row r="110" spans="2:11" ht="15" customHeight="1" x14ac:dyDescent="0.25">
      <c r="B110" s="63" t="s">
        <v>20</v>
      </c>
      <c r="C110" s="135">
        <v>1</v>
      </c>
      <c r="D110" s="90">
        <v>77</v>
      </c>
      <c r="E110" s="91">
        <v>44590</v>
      </c>
      <c r="F110" s="92" t="s">
        <v>5</v>
      </c>
      <c r="G110" s="93">
        <v>44603</v>
      </c>
      <c r="H110" s="94">
        <v>34987756</v>
      </c>
      <c r="I110" s="94">
        <v>7000000</v>
      </c>
      <c r="J110" s="94">
        <f>H110+I110</f>
        <v>41987756</v>
      </c>
      <c r="K110" s="95">
        <v>44634</v>
      </c>
    </row>
    <row r="111" spans="2:11" x14ac:dyDescent="0.25">
      <c r="B111" s="64"/>
      <c r="C111" s="135">
        <v>2</v>
      </c>
      <c r="D111" s="96">
        <v>81</v>
      </c>
      <c r="E111" s="80">
        <v>44601</v>
      </c>
      <c r="F111" s="81" t="s">
        <v>5</v>
      </c>
      <c r="G111" s="97">
        <v>44630</v>
      </c>
      <c r="H111" s="82">
        <v>22004041</v>
      </c>
      <c r="I111" s="82">
        <v>7000000</v>
      </c>
      <c r="J111" s="82">
        <f t="shared" ref="J111:J130" si="0">H111+I111</f>
        <v>29004041</v>
      </c>
      <c r="K111" s="83">
        <v>44638</v>
      </c>
    </row>
    <row r="112" spans="2:11" x14ac:dyDescent="0.25">
      <c r="B112" s="64"/>
      <c r="C112" s="135">
        <v>3</v>
      </c>
      <c r="D112" s="98">
        <v>85</v>
      </c>
      <c r="E112" s="99">
        <v>44583</v>
      </c>
      <c r="F112" s="81" t="s">
        <v>5</v>
      </c>
      <c r="G112" s="97">
        <v>44645</v>
      </c>
      <c r="H112" s="82">
        <v>17301942</v>
      </c>
      <c r="I112" s="82">
        <v>7000000</v>
      </c>
      <c r="J112" s="82">
        <f t="shared" si="0"/>
        <v>24301942</v>
      </c>
      <c r="K112" s="83">
        <v>44650</v>
      </c>
    </row>
    <row r="113" spans="2:11" x14ac:dyDescent="0.25">
      <c r="B113" s="64"/>
      <c r="C113" s="135">
        <v>4</v>
      </c>
      <c r="D113" s="29">
        <v>77</v>
      </c>
      <c r="E113" s="100">
        <v>44660</v>
      </c>
      <c r="F113" s="101" t="s">
        <v>5</v>
      </c>
      <c r="G113" s="102">
        <v>44685</v>
      </c>
      <c r="H113" s="67">
        <v>31439354</v>
      </c>
      <c r="I113" s="67">
        <v>7000000</v>
      </c>
      <c r="J113" s="82">
        <f t="shared" si="0"/>
        <v>38439354</v>
      </c>
      <c r="K113" s="43">
        <v>44692</v>
      </c>
    </row>
    <row r="114" spans="2:11" x14ac:dyDescent="0.25">
      <c r="B114" s="64"/>
      <c r="C114" s="135">
        <v>5</v>
      </c>
      <c r="D114" s="29">
        <v>71</v>
      </c>
      <c r="E114" s="100">
        <v>44669</v>
      </c>
      <c r="F114" s="101" t="s">
        <v>5</v>
      </c>
      <c r="G114" s="102">
        <v>44720</v>
      </c>
      <c r="H114" s="103">
        <v>8589337</v>
      </c>
      <c r="I114" s="103">
        <v>7000000</v>
      </c>
      <c r="J114" s="82">
        <f t="shared" si="0"/>
        <v>15589337</v>
      </c>
      <c r="K114" s="50">
        <v>44723</v>
      </c>
    </row>
    <row r="115" spans="2:11" x14ac:dyDescent="0.25">
      <c r="B115" s="64"/>
      <c r="C115" s="135">
        <v>6</v>
      </c>
      <c r="D115" s="29">
        <v>80</v>
      </c>
      <c r="E115" s="100">
        <v>44684</v>
      </c>
      <c r="F115" s="101" t="s">
        <v>5</v>
      </c>
      <c r="G115" s="102">
        <v>44742</v>
      </c>
      <c r="H115" s="103">
        <v>875150</v>
      </c>
      <c r="I115" s="103">
        <v>7000000</v>
      </c>
      <c r="J115" s="82">
        <f t="shared" si="0"/>
        <v>7875150</v>
      </c>
      <c r="K115" s="104">
        <v>44748</v>
      </c>
    </row>
    <row r="116" spans="2:11" x14ac:dyDescent="0.25">
      <c r="B116" s="64"/>
      <c r="C116" s="135">
        <v>7</v>
      </c>
      <c r="D116" s="28">
        <v>75</v>
      </c>
      <c r="E116" s="105">
        <v>44740</v>
      </c>
      <c r="F116" s="106" t="s">
        <v>5</v>
      </c>
      <c r="G116" s="107">
        <v>44763</v>
      </c>
      <c r="H116" s="108">
        <v>26996984</v>
      </c>
      <c r="I116" s="108">
        <v>7000000</v>
      </c>
      <c r="J116" s="82">
        <f t="shared" si="0"/>
        <v>33996984</v>
      </c>
      <c r="K116" s="109">
        <v>44771</v>
      </c>
    </row>
    <row r="117" spans="2:11" x14ac:dyDescent="0.25">
      <c r="B117" s="64"/>
      <c r="C117" s="135">
        <v>8</v>
      </c>
      <c r="D117" s="28">
        <v>69</v>
      </c>
      <c r="E117" s="105">
        <v>44729</v>
      </c>
      <c r="F117" s="106" t="s">
        <v>6</v>
      </c>
      <c r="G117" s="107">
        <v>44763</v>
      </c>
      <c r="H117" s="108">
        <v>32299809</v>
      </c>
      <c r="I117" s="142" t="s">
        <v>24</v>
      </c>
      <c r="J117" s="108">
        <v>32299809</v>
      </c>
      <c r="K117" s="109">
        <v>44783</v>
      </c>
    </row>
    <row r="118" spans="2:11" x14ac:dyDescent="0.25">
      <c r="B118" s="64"/>
      <c r="C118" s="135">
        <v>9</v>
      </c>
      <c r="D118" s="28">
        <v>73</v>
      </c>
      <c r="E118" s="105">
        <v>44751</v>
      </c>
      <c r="F118" s="106" t="s">
        <v>5</v>
      </c>
      <c r="G118" s="107">
        <v>44768</v>
      </c>
      <c r="H118" s="108">
        <v>83123031</v>
      </c>
      <c r="I118" s="108">
        <v>7000000</v>
      </c>
      <c r="J118" s="82">
        <f t="shared" si="0"/>
        <v>90123031</v>
      </c>
      <c r="K118" s="109">
        <v>44777</v>
      </c>
    </row>
    <row r="119" spans="2:11" x14ac:dyDescent="0.25">
      <c r="B119" s="64"/>
      <c r="C119" s="135">
        <v>10</v>
      </c>
      <c r="D119" s="28">
        <v>80</v>
      </c>
      <c r="E119" s="105">
        <v>44746</v>
      </c>
      <c r="F119" s="106" t="s">
        <v>5</v>
      </c>
      <c r="G119" s="107">
        <v>44769</v>
      </c>
      <c r="H119" s="110">
        <v>57216393</v>
      </c>
      <c r="I119" s="108">
        <v>7000000</v>
      </c>
      <c r="J119" s="82">
        <f t="shared" si="0"/>
        <v>64216393</v>
      </c>
      <c r="K119" s="109">
        <v>44790</v>
      </c>
    </row>
    <row r="120" spans="2:11" x14ac:dyDescent="0.25">
      <c r="B120" s="64"/>
      <c r="C120" s="135">
        <v>11</v>
      </c>
      <c r="D120" s="28">
        <v>78</v>
      </c>
      <c r="E120" s="105">
        <v>44708</v>
      </c>
      <c r="F120" s="106" t="s">
        <v>5</v>
      </c>
      <c r="G120" s="107">
        <v>44785</v>
      </c>
      <c r="H120" s="110">
        <v>43551971</v>
      </c>
      <c r="I120" s="108">
        <v>7000000</v>
      </c>
      <c r="J120" s="82">
        <f t="shared" si="0"/>
        <v>50551971</v>
      </c>
      <c r="K120" s="109">
        <v>44805</v>
      </c>
    </row>
    <row r="121" spans="2:11" x14ac:dyDescent="0.25">
      <c r="B121" s="64"/>
      <c r="C121" s="135">
        <v>12</v>
      </c>
      <c r="D121" s="28">
        <v>82</v>
      </c>
      <c r="E121" s="105">
        <v>44723</v>
      </c>
      <c r="F121" s="106" t="s">
        <v>5</v>
      </c>
      <c r="G121" s="107">
        <v>44834</v>
      </c>
      <c r="H121" s="110">
        <v>33901443</v>
      </c>
      <c r="I121" s="108">
        <v>7000000</v>
      </c>
      <c r="J121" s="82">
        <f t="shared" si="0"/>
        <v>40901443</v>
      </c>
      <c r="K121" s="109">
        <v>44848</v>
      </c>
    </row>
    <row r="122" spans="2:11" x14ac:dyDescent="0.25">
      <c r="B122" s="64"/>
      <c r="C122" s="135">
        <v>13</v>
      </c>
      <c r="D122" s="28">
        <v>79</v>
      </c>
      <c r="E122" s="105">
        <v>44908</v>
      </c>
      <c r="F122" s="106" t="s">
        <v>5</v>
      </c>
      <c r="G122" s="107">
        <v>44908</v>
      </c>
      <c r="H122" s="111">
        <v>41825454</v>
      </c>
      <c r="I122" s="108">
        <v>7000000</v>
      </c>
      <c r="J122" s="82">
        <f t="shared" si="0"/>
        <v>48825454</v>
      </c>
      <c r="K122" s="109">
        <v>44925</v>
      </c>
    </row>
    <row r="123" spans="2:11" x14ac:dyDescent="0.25">
      <c r="B123" s="64"/>
      <c r="C123" s="135">
        <v>14</v>
      </c>
      <c r="D123" s="112">
        <v>81</v>
      </c>
      <c r="E123" s="113">
        <v>44774</v>
      </c>
      <c r="F123" s="137" t="s">
        <v>5</v>
      </c>
      <c r="G123" s="107">
        <v>44809</v>
      </c>
      <c r="H123" s="44">
        <v>41101443</v>
      </c>
      <c r="I123" s="42">
        <v>7000000</v>
      </c>
      <c r="J123" s="82">
        <f t="shared" si="0"/>
        <v>48101443</v>
      </c>
      <c r="K123" s="43">
        <v>44831</v>
      </c>
    </row>
    <row r="124" spans="2:11" x14ac:dyDescent="0.25">
      <c r="B124" s="64"/>
      <c r="C124" s="135">
        <v>15</v>
      </c>
      <c r="D124" s="112">
        <v>59</v>
      </c>
      <c r="E124" s="46">
        <v>44814</v>
      </c>
      <c r="F124" s="138" t="s">
        <v>5</v>
      </c>
      <c r="G124" s="107">
        <v>44853</v>
      </c>
      <c r="H124" s="111">
        <v>131153110</v>
      </c>
      <c r="I124" s="42">
        <v>7000000</v>
      </c>
      <c r="J124" s="82">
        <f t="shared" si="0"/>
        <v>138153110</v>
      </c>
      <c r="K124" s="114">
        <v>44874</v>
      </c>
    </row>
    <row r="125" spans="2:11" x14ac:dyDescent="0.25">
      <c r="B125" s="64"/>
      <c r="C125" s="135">
        <v>16</v>
      </c>
      <c r="D125" s="115">
        <v>84</v>
      </c>
      <c r="E125" s="105">
        <v>44804</v>
      </c>
      <c r="F125" s="106" t="s">
        <v>5</v>
      </c>
      <c r="G125" s="107">
        <v>44869</v>
      </c>
      <c r="H125" s="108">
        <v>68902919</v>
      </c>
      <c r="I125" s="67">
        <v>7000000</v>
      </c>
      <c r="J125" s="82">
        <f t="shared" si="0"/>
        <v>75902919</v>
      </c>
      <c r="K125" s="114">
        <v>44890</v>
      </c>
    </row>
    <row r="126" spans="2:11" x14ac:dyDescent="0.25">
      <c r="B126" s="64"/>
      <c r="C126" s="135">
        <v>17</v>
      </c>
      <c r="D126" s="115">
        <v>55</v>
      </c>
      <c r="E126" s="105">
        <v>44854</v>
      </c>
      <c r="F126" s="106" t="s">
        <v>5</v>
      </c>
      <c r="G126" s="107">
        <v>44874</v>
      </c>
      <c r="H126" s="108">
        <v>87324424</v>
      </c>
      <c r="I126" s="116">
        <v>7000000</v>
      </c>
      <c r="J126" s="82">
        <f t="shared" si="0"/>
        <v>94324424</v>
      </c>
      <c r="K126" s="114">
        <v>44890</v>
      </c>
    </row>
    <row r="127" spans="2:11" x14ac:dyDescent="0.25">
      <c r="B127" s="64"/>
      <c r="C127" s="135">
        <v>18</v>
      </c>
      <c r="D127" s="115">
        <v>75</v>
      </c>
      <c r="E127" s="105">
        <v>44847</v>
      </c>
      <c r="F127" s="106" t="s">
        <v>5</v>
      </c>
      <c r="G127" s="107">
        <v>44886</v>
      </c>
      <c r="H127" s="108">
        <v>9604757</v>
      </c>
      <c r="I127" s="117">
        <v>7000000</v>
      </c>
      <c r="J127" s="82">
        <f t="shared" si="0"/>
        <v>16604757</v>
      </c>
      <c r="K127" s="114">
        <v>44896</v>
      </c>
    </row>
    <row r="128" spans="2:11" x14ac:dyDescent="0.25">
      <c r="B128" s="64"/>
      <c r="C128" s="135">
        <v>19</v>
      </c>
      <c r="D128" s="115">
        <v>79</v>
      </c>
      <c r="E128" s="105">
        <v>44881</v>
      </c>
      <c r="F128" s="106" t="s">
        <v>5</v>
      </c>
      <c r="G128" s="107">
        <v>44889</v>
      </c>
      <c r="H128" s="110">
        <v>162557269</v>
      </c>
      <c r="I128" s="116">
        <v>7000000</v>
      </c>
      <c r="J128" s="82">
        <f t="shared" si="0"/>
        <v>169557269</v>
      </c>
      <c r="K128" s="43">
        <v>44910</v>
      </c>
    </row>
    <row r="129" spans="2:11" x14ac:dyDescent="0.25">
      <c r="B129" s="64"/>
      <c r="C129" s="135">
        <v>20</v>
      </c>
      <c r="D129" s="118">
        <v>80</v>
      </c>
      <c r="E129" s="100">
        <v>44868</v>
      </c>
      <c r="F129" s="101" t="s">
        <v>5</v>
      </c>
      <c r="G129" s="102">
        <v>44907</v>
      </c>
      <c r="H129" s="119">
        <v>116414318</v>
      </c>
      <c r="I129" s="103">
        <v>7000000</v>
      </c>
      <c r="J129" s="82">
        <f t="shared" si="0"/>
        <v>123414318</v>
      </c>
      <c r="K129" s="75">
        <v>44918</v>
      </c>
    </row>
    <row r="130" spans="2:11" x14ac:dyDescent="0.25">
      <c r="B130" s="64"/>
      <c r="C130" s="135">
        <v>21</v>
      </c>
      <c r="D130" s="118">
        <v>80</v>
      </c>
      <c r="E130" s="100">
        <v>44876</v>
      </c>
      <c r="F130" s="101" t="s">
        <v>5</v>
      </c>
      <c r="G130" s="102">
        <v>44973</v>
      </c>
      <c r="H130" s="119">
        <v>23649825</v>
      </c>
      <c r="I130" s="103">
        <v>7000000</v>
      </c>
      <c r="J130" s="120">
        <f t="shared" si="0"/>
        <v>30649825</v>
      </c>
      <c r="K130" s="121">
        <v>44979</v>
      </c>
    </row>
    <row r="131" spans="2:11" x14ac:dyDescent="0.25">
      <c r="B131" s="64"/>
      <c r="C131" s="135">
        <v>22</v>
      </c>
      <c r="D131" s="28">
        <v>82</v>
      </c>
      <c r="E131" s="105">
        <v>44751</v>
      </c>
      <c r="F131" s="106" t="s">
        <v>5</v>
      </c>
      <c r="G131" s="107">
        <v>45043</v>
      </c>
      <c r="H131" s="110">
        <v>42180634</v>
      </c>
      <c r="I131" s="108">
        <v>7000000</v>
      </c>
      <c r="J131" s="82">
        <f>H131+I131</f>
        <v>49180634</v>
      </c>
      <c r="K131" s="109">
        <v>45058</v>
      </c>
    </row>
    <row r="132" spans="2:11" s="33" customFormat="1" x14ac:dyDescent="0.25">
      <c r="B132" s="64"/>
      <c r="C132" s="17"/>
      <c r="D132" s="122"/>
      <c r="E132" s="51"/>
      <c r="F132" s="51"/>
      <c r="G132" s="52"/>
      <c r="H132" s="19" t="s">
        <v>8</v>
      </c>
      <c r="I132" s="19"/>
      <c r="J132" s="53">
        <f>SUM(J110:J131)</f>
        <v>1264001364</v>
      </c>
      <c r="K132" s="54"/>
    </row>
    <row r="133" spans="2:11" s="33" customFormat="1" x14ac:dyDescent="0.25">
      <c r="B133" s="64"/>
      <c r="C133" s="17"/>
      <c r="D133" s="122"/>
      <c r="E133" s="51"/>
      <c r="F133" s="51"/>
      <c r="G133" s="52"/>
      <c r="H133" s="19" t="s">
        <v>9</v>
      </c>
      <c r="I133" s="19"/>
      <c r="J133" s="53">
        <v>1526248261</v>
      </c>
      <c r="K133" s="54"/>
    </row>
    <row r="134" spans="2:11" s="33" customFormat="1" x14ac:dyDescent="0.25">
      <c r="B134" s="68"/>
      <c r="C134" s="17"/>
      <c r="D134" s="122"/>
      <c r="E134" s="51"/>
      <c r="F134" s="51"/>
      <c r="G134" s="52"/>
      <c r="H134" s="25" t="s">
        <v>10</v>
      </c>
      <c r="I134" s="25"/>
      <c r="J134" s="55">
        <f>J132/J133</f>
        <v>0.82817546548542798</v>
      </c>
      <c r="K134" s="54"/>
    </row>
    <row r="135" spans="2:11" s="33" customFormat="1" x14ac:dyDescent="0.25">
      <c r="B135" s="69"/>
      <c r="C135" s="34"/>
      <c r="D135" s="123"/>
      <c r="E135" s="56"/>
      <c r="F135" s="56"/>
      <c r="G135" s="57"/>
      <c r="H135" s="37"/>
      <c r="I135" s="37"/>
      <c r="J135" s="58"/>
      <c r="K135" s="59"/>
    </row>
    <row r="136" spans="2:11" s="33" customFormat="1" ht="29.25" x14ac:dyDescent="0.25">
      <c r="C136" s="60" t="s">
        <v>16</v>
      </c>
      <c r="D136" s="60" t="s">
        <v>0</v>
      </c>
      <c r="E136" s="61" t="s">
        <v>1</v>
      </c>
      <c r="F136" s="61" t="s">
        <v>2</v>
      </c>
      <c r="G136" s="61" t="s">
        <v>11</v>
      </c>
      <c r="H136" s="61" t="s">
        <v>12</v>
      </c>
      <c r="I136" s="61" t="s">
        <v>3</v>
      </c>
      <c r="J136" s="62" t="s">
        <v>4</v>
      </c>
      <c r="K136" s="61" t="s">
        <v>7</v>
      </c>
    </row>
    <row r="137" spans="2:11" x14ac:dyDescent="0.25">
      <c r="B137" s="63" t="s">
        <v>21</v>
      </c>
      <c r="C137" s="135">
        <v>1</v>
      </c>
      <c r="D137" s="124">
        <v>82</v>
      </c>
      <c r="E137" s="125">
        <v>44952</v>
      </c>
      <c r="F137" s="125" t="s">
        <v>5</v>
      </c>
      <c r="G137" s="126">
        <v>44963</v>
      </c>
      <c r="H137" s="127">
        <v>9253556</v>
      </c>
      <c r="I137" s="128">
        <v>7000000</v>
      </c>
      <c r="J137" s="128">
        <v>16253556</v>
      </c>
      <c r="K137" s="75">
        <v>44970</v>
      </c>
    </row>
    <row r="138" spans="2:11" x14ac:dyDescent="0.25">
      <c r="B138" s="64"/>
      <c r="C138" s="135">
        <v>2</v>
      </c>
      <c r="D138" s="129">
        <v>80</v>
      </c>
      <c r="E138" s="106">
        <v>44935</v>
      </c>
      <c r="F138" s="106" t="s">
        <v>5</v>
      </c>
      <c r="G138" s="105">
        <v>44987</v>
      </c>
      <c r="H138" s="110">
        <v>236882782</v>
      </c>
      <c r="I138" s="108">
        <v>7000000</v>
      </c>
      <c r="J138" s="108">
        <v>243882782</v>
      </c>
      <c r="K138" s="75">
        <v>44999</v>
      </c>
    </row>
    <row r="139" spans="2:11" x14ac:dyDescent="0.25">
      <c r="B139" s="64"/>
      <c r="C139" s="135">
        <v>3</v>
      </c>
      <c r="D139" s="129">
        <v>77</v>
      </c>
      <c r="E139" s="106">
        <v>44943</v>
      </c>
      <c r="F139" s="106" t="s">
        <v>5</v>
      </c>
      <c r="G139" s="105">
        <v>44994</v>
      </c>
      <c r="H139" s="110">
        <v>5346774</v>
      </c>
      <c r="I139" s="108">
        <v>7000000</v>
      </c>
      <c r="J139" s="108">
        <v>12346774</v>
      </c>
      <c r="K139" s="121">
        <v>45006</v>
      </c>
    </row>
    <row r="140" spans="2:11" x14ac:dyDescent="0.25">
      <c r="B140" s="64"/>
      <c r="C140" s="135">
        <v>4</v>
      </c>
      <c r="D140" s="130">
        <v>62</v>
      </c>
      <c r="E140" s="101">
        <v>44930</v>
      </c>
      <c r="F140" s="101" t="s">
        <v>5</v>
      </c>
      <c r="G140" s="100">
        <v>45006</v>
      </c>
      <c r="H140" s="119">
        <v>36670380</v>
      </c>
      <c r="I140" s="103">
        <v>7000000</v>
      </c>
      <c r="J140" s="103">
        <v>43670380</v>
      </c>
      <c r="K140" s="109">
        <v>45020</v>
      </c>
    </row>
    <row r="141" spans="2:11" x14ac:dyDescent="0.25">
      <c r="B141" s="64"/>
      <c r="C141" s="135">
        <v>5</v>
      </c>
      <c r="D141" s="129">
        <v>81</v>
      </c>
      <c r="E141" s="106">
        <v>45004</v>
      </c>
      <c r="F141" s="106" t="s">
        <v>5</v>
      </c>
      <c r="G141" s="105">
        <v>45034</v>
      </c>
      <c r="H141" s="110">
        <v>10428551</v>
      </c>
      <c r="I141" s="108">
        <v>7000000</v>
      </c>
      <c r="J141" s="108">
        <v>17428551</v>
      </c>
      <c r="K141" s="109">
        <v>45041</v>
      </c>
    </row>
    <row r="142" spans="2:11" x14ac:dyDescent="0.25">
      <c r="B142" s="64"/>
      <c r="C142" s="135">
        <v>6</v>
      </c>
      <c r="D142" s="130">
        <v>78</v>
      </c>
      <c r="E142" s="101">
        <v>44970</v>
      </c>
      <c r="F142" s="101" t="s">
        <v>5</v>
      </c>
      <c r="G142" s="100">
        <v>45034</v>
      </c>
      <c r="H142" s="119">
        <v>33289763</v>
      </c>
      <c r="I142" s="103">
        <v>7000000</v>
      </c>
      <c r="J142" s="103">
        <v>33289763</v>
      </c>
      <c r="K142" s="104">
        <v>45048</v>
      </c>
    </row>
    <row r="143" spans="2:11" x14ac:dyDescent="0.25">
      <c r="B143" s="64"/>
      <c r="C143" s="135">
        <v>7</v>
      </c>
      <c r="D143" s="129">
        <v>69</v>
      </c>
      <c r="E143" s="106">
        <v>45028</v>
      </c>
      <c r="F143" s="106" t="s">
        <v>5</v>
      </c>
      <c r="G143" s="105">
        <v>45040</v>
      </c>
      <c r="H143" s="110">
        <v>21331049</v>
      </c>
      <c r="I143" s="108">
        <v>7000000</v>
      </c>
      <c r="J143" s="108">
        <v>28331049</v>
      </c>
      <c r="K143" s="104">
        <v>45055</v>
      </c>
    </row>
    <row r="144" spans="2:11" x14ac:dyDescent="0.25">
      <c r="B144" s="64"/>
      <c r="C144" s="135">
        <v>8</v>
      </c>
      <c r="D144" s="130">
        <v>80</v>
      </c>
      <c r="E144" s="101">
        <v>45029</v>
      </c>
      <c r="F144" s="101" t="s">
        <v>5</v>
      </c>
      <c r="G144" s="100">
        <v>45040</v>
      </c>
      <c r="H144" s="110">
        <v>1852980</v>
      </c>
      <c r="I144" s="103">
        <v>7000000</v>
      </c>
      <c r="J144" s="103">
        <v>8852980</v>
      </c>
      <c r="K144" s="104">
        <v>45054</v>
      </c>
    </row>
    <row r="145" spans="2:11" x14ac:dyDescent="0.25">
      <c r="B145" s="64"/>
      <c r="C145" s="135">
        <v>9</v>
      </c>
      <c r="D145" s="130">
        <v>88</v>
      </c>
      <c r="E145" s="101">
        <v>45026</v>
      </c>
      <c r="F145" s="101" t="s">
        <v>5</v>
      </c>
      <c r="G145" s="100">
        <v>45040</v>
      </c>
      <c r="H145" s="110">
        <v>6422397</v>
      </c>
      <c r="I145" s="103">
        <v>7000000</v>
      </c>
      <c r="J145" s="103">
        <v>13422397</v>
      </c>
      <c r="K145" s="104">
        <v>45054</v>
      </c>
    </row>
    <row r="146" spans="2:11" x14ac:dyDescent="0.25">
      <c r="B146" s="64"/>
      <c r="C146" s="135">
        <v>10</v>
      </c>
      <c r="D146" s="130">
        <v>54</v>
      </c>
      <c r="E146" s="101">
        <v>45027</v>
      </c>
      <c r="F146" s="101" t="s">
        <v>5</v>
      </c>
      <c r="G146" s="100">
        <v>45042</v>
      </c>
      <c r="H146" s="110">
        <v>333324454</v>
      </c>
      <c r="I146" s="103">
        <v>7000000</v>
      </c>
      <c r="J146" s="103">
        <v>340324454</v>
      </c>
      <c r="K146" s="104">
        <v>45063</v>
      </c>
    </row>
    <row r="147" spans="2:11" x14ac:dyDescent="0.25">
      <c r="B147" s="64"/>
      <c r="C147" s="135">
        <v>11</v>
      </c>
      <c r="D147" s="130">
        <v>56</v>
      </c>
      <c r="E147" s="101">
        <v>45042</v>
      </c>
      <c r="F147" s="101" t="s">
        <v>5</v>
      </c>
      <c r="G147" s="100">
        <v>45056</v>
      </c>
      <c r="H147" s="119">
        <v>68198430</v>
      </c>
      <c r="I147" s="44" t="s">
        <v>13</v>
      </c>
      <c r="J147" s="103">
        <f>68198430</f>
        <v>68198430</v>
      </c>
      <c r="K147" s="104">
        <v>45076</v>
      </c>
    </row>
    <row r="148" spans="2:11" x14ac:dyDescent="0.25">
      <c r="B148" s="64"/>
      <c r="C148" s="135">
        <v>12</v>
      </c>
      <c r="D148" s="130">
        <v>72</v>
      </c>
      <c r="E148" s="101">
        <v>45064</v>
      </c>
      <c r="F148" s="101" t="s">
        <v>5</v>
      </c>
      <c r="G148" s="100">
        <v>45077</v>
      </c>
      <c r="H148" s="119">
        <v>174208502</v>
      </c>
      <c r="I148" s="103">
        <v>7000000</v>
      </c>
      <c r="J148" s="103">
        <f>H148+I148</f>
        <v>181208502</v>
      </c>
      <c r="K148" s="130" t="s">
        <v>14</v>
      </c>
    </row>
    <row r="149" spans="2:11" x14ac:dyDescent="0.25">
      <c r="B149" s="64"/>
      <c r="C149" s="23"/>
      <c r="D149" s="23"/>
      <c r="E149" s="24"/>
      <c r="F149" s="24"/>
      <c r="G149" s="24"/>
      <c r="H149" s="19" t="s">
        <v>8</v>
      </c>
      <c r="I149" s="19"/>
      <c r="J149" s="136">
        <f>SUM(J137:J148)</f>
        <v>1007209618</v>
      </c>
      <c r="K149" s="27"/>
    </row>
    <row r="150" spans="2:11" x14ac:dyDescent="0.25">
      <c r="B150" s="64"/>
      <c r="C150" s="23"/>
      <c r="D150" s="23"/>
      <c r="E150" s="24"/>
      <c r="F150" s="24"/>
      <c r="G150" s="24"/>
      <c r="H150" s="19" t="s">
        <v>9</v>
      </c>
      <c r="I150" s="19"/>
      <c r="J150" s="53">
        <v>706301534</v>
      </c>
      <c r="K150" s="27"/>
    </row>
    <row r="151" spans="2:11" x14ac:dyDescent="0.25">
      <c r="B151" s="68"/>
      <c r="C151" s="23"/>
      <c r="D151" s="23"/>
      <c r="E151" s="24"/>
      <c r="F151" s="24"/>
      <c r="G151" s="24"/>
      <c r="H151" s="25" t="s">
        <v>10</v>
      </c>
      <c r="I151" s="25"/>
      <c r="J151" s="26">
        <f>J149/J150</f>
        <v>1.4260334566964143</v>
      </c>
      <c r="K151" s="27"/>
    </row>
  </sheetData>
  <mergeCells count="21">
    <mergeCell ref="C75:D75"/>
    <mergeCell ref="B78:B107"/>
    <mergeCell ref="B110:B134"/>
    <mergeCell ref="B137:B151"/>
    <mergeCell ref="B1:K1"/>
    <mergeCell ref="B2:K2"/>
    <mergeCell ref="H132:I132"/>
    <mergeCell ref="H133:I133"/>
    <mergeCell ref="H149:I149"/>
    <mergeCell ref="H150:I150"/>
    <mergeCell ref="B6:B25"/>
    <mergeCell ref="B28:B46"/>
    <mergeCell ref="B49:B75"/>
    <mergeCell ref="H45:I45"/>
    <mergeCell ref="H24:I24"/>
    <mergeCell ref="H73:I73"/>
    <mergeCell ref="H74:I74"/>
    <mergeCell ref="H105:I105"/>
    <mergeCell ref="H106:I106"/>
    <mergeCell ref="H23:I23"/>
    <mergeCell ref="H44:I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4100-2384-4944-B450-0E13CD0A44FB}">
  <dimension ref="B1:K32"/>
  <sheetViews>
    <sheetView showGridLines="0" zoomScaleNormal="100" workbookViewId="0"/>
  </sheetViews>
  <sheetFormatPr baseColWidth="10" defaultRowHeight="15" x14ac:dyDescent="0.25"/>
  <cols>
    <col min="1" max="1" width="8.28515625" style="33" customWidth="1"/>
    <col min="2" max="2" width="5" style="33" bestFit="1" customWidth="1"/>
    <col min="3" max="3" width="4.28515625" style="33" bestFit="1" customWidth="1"/>
    <col min="4" max="4" width="7.140625" style="33" bestFit="1" customWidth="1"/>
    <col min="5" max="5" width="12.7109375" style="151" bestFit="1" customWidth="1"/>
    <col min="6" max="6" width="13.140625" style="151" bestFit="1" customWidth="1"/>
    <col min="7" max="7" width="11.42578125" style="151" bestFit="1" customWidth="1"/>
    <col min="8" max="8" width="15.7109375" style="33" customWidth="1"/>
    <col min="9" max="9" width="14.5703125" style="33" customWidth="1"/>
    <col min="10" max="10" width="17.28515625" style="33" bestFit="1" customWidth="1"/>
    <col min="11" max="11" width="22.42578125" style="33" customWidth="1"/>
    <col min="12" max="12" width="2.28515625" style="33" customWidth="1"/>
    <col min="13" max="13" width="2.85546875" style="33" customWidth="1"/>
    <col min="14" max="252" width="11.42578125" style="33"/>
    <col min="253" max="253" width="1.5703125" style="33" customWidth="1"/>
    <col min="254" max="254" width="36.28515625" style="33" customWidth="1"/>
    <col min="255" max="255" width="6.85546875" style="33" customWidth="1"/>
    <col min="256" max="256" width="14.140625" style="33" bestFit="1" customWidth="1"/>
    <col min="257" max="257" width="16.42578125" style="33" bestFit="1" customWidth="1"/>
    <col min="258" max="258" width="14.140625" style="33" customWidth="1"/>
    <col min="259" max="259" width="17.85546875" style="33" customWidth="1"/>
    <col min="260" max="260" width="14.28515625" style="33" customWidth="1"/>
    <col min="261" max="261" width="12.85546875" style="33" customWidth="1"/>
    <col min="262" max="262" width="20.85546875" style="33" customWidth="1"/>
    <col min="263" max="263" width="14.85546875" style="33" customWidth="1"/>
    <col min="264" max="264" width="22.42578125" style="33" customWidth="1"/>
    <col min="265" max="265" width="17.28515625" style="33" customWidth="1"/>
    <col min="266" max="266" width="41.42578125" style="33" customWidth="1"/>
    <col min="267" max="267" width="18.140625" style="33" customWidth="1"/>
    <col min="268" max="268" width="2.28515625" style="33" customWidth="1"/>
    <col min="269" max="269" width="2.85546875" style="33" customWidth="1"/>
    <col min="270" max="508" width="11.42578125" style="33"/>
    <col min="509" max="509" width="1.5703125" style="33" customWidth="1"/>
    <col min="510" max="510" width="36.28515625" style="33" customWidth="1"/>
    <col min="511" max="511" width="6.85546875" style="33" customWidth="1"/>
    <col min="512" max="512" width="14.140625" style="33" bestFit="1" customWidth="1"/>
    <col min="513" max="513" width="16.42578125" style="33" bestFit="1" customWidth="1"/>
    <col min="514" max="514" width="14.140625" style="33" customWidth="1"/>
    <col min="515" max="515" width="17.85546875" style="33" customWidth="1"/>
    <col min="516" max="516" width="14.28515625" style="33" customWidth="1"/>
    <col min="517" max="517" width="12.85546875" style="33" customWidth="1"/>
    <col min="518" max="518" width="20.85546875" style="33" customWidth="1"/>
    <col min="519" max="519" width="14.85546875" style="33" customWidth="1"/>
    <col min="520" max="520" width="22.42578125" style="33" customWidth="1"/>
    <col min="521" max="521" width="17.28515625" style="33" customWidth="1"/>
    <col min="522" max="522" width="41.42578125" style="33" customWidth="1"/>
    <col min="523" max="523" width="18.140625" style="33" customWidth="1"/>
    <col min="524" max="524" width="2.28515625" style="33" customWidth="1"/>
    <col min="525" max="525" width="2.85546875" style="33" customWidth="1"/>
    <col min="526" max="764" width="11.42578125" style="33"/>
    <col min="765" max="765" width="1.5703125" style="33" customWidth="1"/>
    <col min="766" max="766" width="36.28515625" style="33" customWidth="1"/>
    <col min="767" max="767" width="6.85546875" style="33" customWidth="1"/>
    <col min="768" max="768" width="14.140625" style="33" bestFit="1" customWidth="1"/>
    <col min="769" max="769" width="16.42578125" style="33" bestFit="1" customWidth="1"/>
    <col min="770" max="770" width="14.140625" style="33" customWidth="1"/>
    <col min="771" max="771" width="17.85546875" style="33" customWidth="1"/>
    <col min="772" max="772" width="14.28515625" style="33" customWidth="1"/>
    <col min="773" max="773" width="12.85546875" style="33" customWidth="1"/>
    <col min="774" max="774" width="20.85546875" style="33" customWidth="1"/>
    <col min="775" max="775" width="14.85546875" style="33" customWidth="1"/>
    <col min="776" max="776" width="22.42578125" style="33" customWidth="1"/>
    <col min="777" max="777" width="17.28515625" style="33" customWidth="1"/>
    <col min="778" max="778" width="41.42578125" style="33" customWidth="1"/>
    <col min="779" max="779" width="18.140625" style="33" customWidth="1"/>
    <col min="780" max="780" width="2.28515625" style="33" customWidth="1"/>
    <col min="781" max="781" width="2.85546875" style="33" customWidth="1"/>
    <col min="782" max="1020" width="11.42578125" style="33"/>
    <col min="1021" max="1021" width="1.5703125" style="33" customWidth="1"/>
    <col min="1022" max="1022" width="36.28515625" style="33" customWidth="1"/>
    <col min="1023" max="1023" width="6.85546875" style="33" customWidth="1"/>
    <col min="1024" max="1024" width="14.140625" style="33" bestFit="1" customWidth="1"/>
    <col min="1025" max="1025" width="16.42578125" style="33" bestFit="1" customWidth="1"/>
    <col min="1026" max="1026" width="14.140625" style="33" customWidth="1"/>
    <col min="1027" max="1027" width="17.85546875" style="33" customWidth="1"/>
    <col min="1028" max="1028" width="14.28515625" style="33" customWidth="1"/>
    <col min="1029" max="1029" width="12.85546875" style="33" customWidth="1"/>
    <col min="1030" max="1030" width="20.85546875" style="33" customWidth="1"/>
    <col min="1031" max="1031" width="14.85546875" style="33" customWidth="1"/>
    <col min="1032" max="1032" width="22.42578125" style="33" customWidth="1"/>
    <col min="1033" max="1033" width="17.28515625" style="33" customWidth="1"/>
    <col min="1034" max="1034" width="41.42578125" style="33" customWidth="1"/>
    <col min="1035" max="1035" width="18.140625" style="33" customWidth="1"/>
    <col min="1036" max="1036" width="2.28515625" style="33" customWidth="1"/>
    <col min="1037" max="1037" width="2.85546875" style="33" customWidth="1"/>
    <col min="1038" max="1276" width="11.42578125" style="33"/>
    <col min="1277" max="1277" width="1.5703125" style="33" customWidth="1"/>
    <col min="1278" max="1278" width="36.28515625" style="33" customWidth="1"/>
    <col min="1279" max="1279" width="6.85546875" style="33" customWidth="1"/>
    <col min="1280" max="1280" width="14.140625" style="33" bestFit="1" customWidth="1"/>
    <col min="1281" max="1281" width="16.42578125" style="33" bestFit="1" customWidth="1"/>
    <col min="1282" max="1282" width="14.140625" style="33" customWidth="1"/>
    <col min="1283" max="1283" width="17.85546875" style="33" customWidth="1"/>
    <col min="1284" max="1284" width="14.28515625" style="33" customWidth="1"/>
    <col min="1285" max="1285" width="12.85546875" style="33" customWidth="1"/>
    <col min="1286" max="1286" width="20.85546875" style="33" customWidth="1"/>
    <col min="1287" max="1287" width="14.85546875" style="33" customWidth="1"/>
    <col min="1288" max="1288" width="22.42578125" style="33" customWidth="1"/>
    <col min="1289" max="1289" width="17.28515625" style="33" customWidth="1"/>
    <col min="1290" max="1290" width="41.42578125" style="33" customWidth="1"/>
    <col min="1291" max="1291" width="18.140625" style="33" customWidth="1"/>
    <col min="1292" max="1292" width="2.28515625" style="33" customWidth="1"/>
    <col min="1293" max="1293" width="2.85546875" style="33" customWidth="1"/>
    <col min="1294" max="1532" width="11.42578125" style="33"/>
    <col min="1533" max="1533" width="1.5703125" style="33" customWidth="1"/>
    <col min="1534" max="1534" width="36.28515625" style="33" customWidth="1"/>
    <col min="1535" max="1535" width="6.85546875" style="33" customWidth="1"/>
    <col min="1536" max="1536" width="14.140625" style="33" bestFit="1" customWidth="1"/>
    <col min="1537" max="1537" width="16.42578125" style="33" bestFit="1" customWidth="1"/>
    <col min="1538" max="1538" width="14.140625" style="33" customWidth="1"/>
    <col min="1539" max="1539" width="17.85546875" style="33" customWidth="1"/>
    <col min="1540" max="1540" width="14.28515625" style="33" customWidth="1"/>
    <col min="1541" max="1541" width="12.85546875" style="33" customWidth="1"/>
    <col min="1542" max="1542" width="20.85546875" style="33" customWidth="1"/>
    <col min="1543" max="1543" width="14.85546875" style="33" customWidth="1"/>
    <col min="1544" max="1544" width="22.42578125" style="33" customWidth="1"/>
    <col min="1545" max="1545" width="17.28515625" style="33" customWidth="1"/>
    <col min="1546" max="1546" width="41.42578125" style="33" customWidth="1"/>
    <col min="1547" max="1547" width="18.140625" style="33" customWidth="1"/>
    <col min="1548" max="1548" width="2.28515625" style="33" customWidth="1"/>
    <col min="1549" max="1549" width="2.85546875" style="33" customWidth="1"/>
    <col min="1550" max="1788" width="11.42578125" style="33"/>
    <col min="1789" max="1789" width="1.5703125" style="33" customWidth="1"/>
    <col min="1790" max="1790" width="36.28515625" style="33" customWidth="1"/>
    <col min="1791" max="1791" width="6.85546875" style="33" customWidth="1"/>
    <col min="1792" max="1792" width="14.140625" style="33" bestFit="1" customWidth="1"/>
    <col min="1793" max="1793" width="16.42578125" style="33" bestFit="1" customWidth="1"/>
    <col min="1794" max="1794" width="14.140625" style="33" customWidth="1"/>
    <col min="1795" max="1795" width="17.85546875" style="33" customWidth="1"/>
    <col min="1796" max="1796" width="14.28515625" style="33" customWidth="1"/>
    <col min="1797" max="1797" width="12.85546875" style="33" customWidth="1"/>
    <col min="1798" max="1798" width="20.85546875" style="33" customWidth="1"/>
    <col min="1799" max="1799" width="14.85546875" style="33" customWidth="1"/>
    <col min="1800" max="1800" width="22.42578125" style="33" customWidth="1"/>
    <col min="1801" max="1801" width="17.28515625" style="33" customWidth="1"/>
    <col min="1802" max="1802" width="41.42578125" style="33" customWidth="1"/>
    <col min="1803" max="1803" width="18.140625" style="33" customWidth="1"/>
    <col min="1804" max="1804" width="2.28515625" style="33" customWidth="1"/>
    <col min="1805" max="1805" width="2.85546875" style="33" customWidth="1"/>
    <col min="1806" max="2044" width="11.42578125" style="33"/>
    <col min="2045" max="2045" width="1.5703125" style="33" customWidth="1"/>
    <col min="2046" max="2046" width="36.28515625" style="33" customWidth="1"/>
    <col min="2047" max="2047" width="6.85546875" style="33" customWidth="1"/>
    <col min="2048" max="2048" width="14.140625" style="33" bestFit="1" customWidth="1"/>
    <col min="2049" max="2049" width="16.42578125" style="33" bestFit="1" customWidth="1"/>
    <col min="2050" max="2050" width="14.140625" style="33" customWidth="1"/>
    <col min="2051" max="2051" width="17.85546875" style="33" customWidth="1"/>
    <col min="2052" max="2052" width="14.28515625" style="33" customWidth="1"/>
    <col min="2053" max="2053" width="12.85546875" style="33" customWidth="1"/>
    <col min="2054" max="2054" width="20.85546875" style="33" customWidth="1"/>
    <col min="2055" max="2055" width="14.85546875" style="33" customWidth="1"/>
    <col min="2056" max="2056" width="22.42578125" style="33" customWidth="1"/>
    <col min="2057" max="2057" width="17.28515625" style="33" customWidth="1"/>
    <col min="2058" max="2058" width="41.42578125" style="33" customWidth="1"/>
    <col min="2059" max="2059" width="18.140625" style="33" customWidth="1"/>
    <col min="2060" max="2060" width="2.28515625" style="33" customWidth="1"/>
    <col min="2061" max="2061" width="2.85546875" style="33" customWidth="1"/>
    <col min="2062" max="2300" width="11.42578125" style="33"/>
    <col min="2301" max="2301" width="1.5703125" style="33" customWidth="1"/>
    <col min="2302" max="2302" width="36.28515625" style="33" customWidth="1"/>
    <col min="2303" max="2303" width="6.85546875" style="33" customWidth="1"/>
    <col min="2304" max="2304" width="14.140625" style="33" bestFit="1" customWidth="1"/>
    <col min="2305" max="2305" width="16.42578125" style="33" bestFit="1" customWidth="1"/>
    <col min="2306" max="2306" width="14.140625" style="33" customWidth="1"/>
    <col min="2307" max="2307" width="17.85546875" style="33" customWidth="1"/>
    <col min="2308" max="2308" width="14.28515625" style="33" customWidth="1"/>
    <col min="2309" max="2309" width="12.85546875" style="33" customWidth="1"/>
    <col min="2310" max="2310" width="20.85546875" style="33" customWidth="1"/>
    <col min="2311" max="2311" width="14.85546875" style="33" customWidth="1"/>
    <col min="2312" max="2312" width="22.42578125" style="33" customWidth="1"/>
    <col min="2313" max="2313" width="17.28515625" style="33" customWidth="1"/>
    <col min="2314" max="2314" width="41.42578125" style="33" customWidth="1"/>
    <col min="2315" max="2315" width="18.140625" style="33" customWidth="1"/>
    <col min="2316" max="2316" width="2.28515625" style="33" customWidth="1"/>
    <col min="2317" max="2317" width="2.85546875" style="33" customWidth="1"/>
    <col min="2318" max="2556" width="11.42578125" style="33"/>
    <col min="2557" max="2557" width="1.5703125" style="33" customWidth="1"/>
    <col min="2558" max="2558" width="36.28515625" style="33" customWidth="1"/>
    <col min="2559" max="2559" width="6.85546875" style="33" customWidth="1"/>
    <col min="2560" max="2560" width="14.140625" style="33" bestFit="1" customWidth="1"/>
    <col min="2561" max="2561" width="16.42578125" style="33" bestFit="1" customWidth="1"/>
    <col min="2562" max="2562" width="14.140625" style="33" customWidth="1"/>
    <col min="2563" max="2563" width="17.85546875" style="33" customWidth="1"/>
    <col min="2564" max="2564" width="14.28515625" style="33" customWidth="1"/>
    <col min="2565" max="2565" width="12.85546875" style="33" customWidth="1"/>
    <col min="2566" max="2566" width="20.85546875" style="33" customWidth="1"/>
    <col min="2567" max="2567" width="14.85546875" style="33" customWidth="1"/>
    <col min="2568" max="2568" width="22.42578125" style="33" customWidth="1"/>
    <col min="2569" max="2569" width="17.28515625" style="33" customWidth="1"/>
    <col min="2570" max="2570" width="41.42578125" style="33" customWidth="1"/>
    <col min="2571" max="2571" width="18.140625" style="33" customWidth="1"/>
    <col min="2572" max="2572" width="2.28515625" style="33" customWidth="1"/>
    <col min="2573" max="2573" width="2.85546875" style="33" customWidth="1"/>
    <col min="2574" max="2812" width="11.42578125" style="33"/>
    <col min="2813" max="2813" width="1.5703125" style="33" customWidth="1"/>
    <col min="2814" max="2814" width="36.28515625" style="33" customWidth="1"/>
    <col min="2815" max="2815" width="6.85546875" style="33" customWidth="1"/>
    <col min="2816" max="2816" width="14.140625" style="33" bestFit="1" customWidth="1"/>
    <col min="2817" max="2817" width="16.42578125" style="33" bestFit="1" customWidth="1"/>
    <col min="2818" max="2818" width="14.140625" style="33" customWidth="1"/>
    <col min="2819" max="2819" width="17.85546875" style="33" customWidth="1"/>
    <col min="2820" max="2820" width="14.28515625" style="33" customWidth="1"/>
    <col min="2821" max="2821" width="12.85546875" style="33" customWidth="1"/>
    <col min="2822" max="2822" width="20.85546875" style="33" customWidth="1"/>
    <col min="2823" max="2823" width="14.85546875" style="33" customWidth="1"/>
    <col min="2824" max="2824" width="22.42578125" style="33" customWidth="1"/>
    <col min="2825" max="2825" width="17.28515625" style="33" customWidth="1"/>
    <col min="2826" max="2826" width="41.42578125" style="33" customWidth="1"/>
    <col min="2827" max="2827" width="18.140625" style="33" customWidth="1"/>
    <col min="2828" max="2828" width="2.28515625" style="33" customWidth="1"/>
    <col min="2829" max="2829" width="2.85546875" style="33" customWidth="1"/>
    <col min="2830" max="3068" width="11.42578125" style="33"/>
    <col min="3069" max="3069" width="1.5703125" style="33" customWidth="1"/>
    <col min="3070" max="3070" width="36.28515625" style="33" customWidth="1"/>
    <col min="3071" max="3071" width="6.85546875" style="33" customWidth="1"/>
    <col min="3072" max="3072" width="14.140625" style="33" bestFit="1" customWidth="1"/>
    <col min="3073" max="3073" width="16.42578125" style="33" bestFit="1" customWidth="1"/>
    <col min="3074" max="3074" width="14.140625" style="33" customWidth="1"/>
    <col min="3075" max="3075" width="17.85546875" style="33" customWidth="1"/>
    <col min="3076" max="3076" width="14.28515625" style="33" customWidth="1"/>
    <col min="3077" max="3077" width="12.85546875" style="33" customWidth="1"/>
    <col min="3078" max="3078" width="20.85546875" style="33" customWidth="1"/>
    <col min="3079" max="3079" width="14.85546875" style="33" customWidth="1"/>
    <col min="3080" max="3080" width="22.42578125" style="33" customWidth="1"/>
    <col min="3081" max="3081" width="17.28515625" style="33" customWidth="1"/>
    <col min="3082" max="3082" width="41.42578125" style="33" customWidth="1"/>
    <col min="3083" max="3083" width="18.140625" style="33" customWidth="1"/>
    <col min="3084" max="3084" width="2.28515625" style="33" customWidth="1"/>
    <col min="3085" max="3085" width="2.85546875" style="33" customWidth="1"/>
    <col min="3086" max="3324" width="11.42578125" style="33"/>
    <col min="3325" max="3325" width="1.5703125" style="33" customWidth="1"/>
    <col min="3326" max="3326" width="36.28515625" style="33" customWidth="1"/>
    <col min="3327" max="3327" width="6.85546875" style="33" customWidth="1"/>
    <col min="3328" max="3328" width="14.140625" style="33" bestFit="1" customWidth="1"/>
    <col min="3329" max="3329" width="16.42578125" style="33" bestFit="1" customWidth="1"/>
    <col min="3330" max="3330" width="14.140625" style="33" customWidth="1"/>
    <col min="3331" max="3331" width="17.85546875" style="33" customWidth="1"/>
    <col min="3332" max="3332" width="14.28515625" style="33" customWidth="1"/>
    <col min="3333" max="3333" width="12.85546875" style="33" customWidth="1"/>
    <col min="3334" max="3334" width="20.85546875" style="33" customWidth="1"/>
    <col min="3335" max="3335" width="14.85546875" style="33" customWidth="1"/>
    <col min="3336" max="3336" width="22.42578125" style="33" customWidth="1"/>
    <col min="3337" max="3337" width="17.28515625" style="33" customWidth="1"/>
    <col min="3338" max="3338" width="41.42578125" style="33" customWidth="1"/>
    <col min="3339" max="3339" width="18.140625" style="33" customWidth="1"/>
    <col min="3340" max="3340" width="2.28515625" style="33" customWidth="1"/>
    <col min="3341" max="3341" width="2.85546875" style="33" customWidth="1"/>
    <col min="3342" max="3580" width="11.42578125" style="33"/>
    <col min="3581" max="3581" width="1.5703125" style="33" customWidth="1"/>
    <col min="3582" max="3582" width="36.28515625" style="33" customWidth="1"/>
    <col min="3583" max="3583" width="6.85546875" style="33" customWidth="1"/>
    <col min="3584" max="3584" width="14.140625" style="33" bestFit="1" customWidth="1"/>
    <col min="3585" max="3585" width="16.42578125" style="33" bestFit="1" customWidth="1"/>
    <col min="3586" max="3586" width="14.140625" style="33" customWidth="1"/>
    <col min="3587" max="3587" width="17.85546875" style="33" customWidth="1"/>
    <col min="3588" max="3588" width="14.28515625" style="33" customWidth="1"/>
    <col min="3589" max="3589" width="12.85546875" style="33" customWidth="1"/>
    <col min="3590" max="3590" width="20.85546875" style="33" customWidth="1"/>
    <col min="3591" max="3591" width="14.85546875" style="33" customWidth="1"/>
    <col min="3592" max="3592" width="22.42578125" style="33" customWidth="1"/>
    <col min="3593" max="3593" width="17.28515625" style="33" customWidth="1"/>
    <col min="3594" max="3594" width="41.42578125" style="33" customWidth="1"/>
    <col min="3595" max="3595" width="18.140625" style="33" customWidth="1"/>
    <col min="3596" max="3596" width="2.28515625" style="33" customWidth="1"/>
    <col min="3597" max="3597" width="2.85546875" style="33" customWidth="1"/>
    <col min="3598" max="3836" width="11.42578125" style="33"/>
    <col min="3837" max="3837" width="1.5703125" style="33" customWidth="1"/>
    <col min="3838" max="3838" width="36.28515625" style="33" customWidth="1"/>
    <col min="3839" max="3839" width="6.85546875" style="33" customWidth="1"/>
    <col min="3840" max="3840" width="14.140625" style="33" bestFit="1" customWidth="1"/>
    <col min="3841" max="3841" width="16.42578125" style="33" bestFit="1" customWidth="1"/>
    <col min="3842" max="3842" width="14.140625" style="33" customWidth="1"/>
    <col min="3843" max="3843" width="17.85546875" style="33" customWidth="1"/>
    <col min="3844" max="3844" width="14.28515625" style="33" customWidth="1"/>
    <col min="3845" max="3845" width="12.85546875" style="33" customWidth="1"/>
    <col min="3846" max="3846" width="20.85546875" style="33" customWidth="1"/>
    <col min="3847" max="3847" width="14.85546875" style="33" customWidth="1"/>
    <col min="3848" max="3848" width="22.42578125" style="33" customWidth="1"/>
    <col min="3849" max="3849" width="17.28515625" style="33" customWidth="1"/>
    <col min="3850" max="3850" width="41.42578125" style="33" customWidth="1"/>
    <col min="3851" max="3851" width="18.140625" style="33" customWidth="1"/>
    <col min="3852" max="3852" width="2.28515625" style="33" customWidth="1"/>
    <col min="3853" max="3853" width="2.85546875" style="33" customWidth="1"/>
    <col min="3854" max="4092" width="11.42578125" style="33"/>
    <col min="4093" max="4093" width="1.5703125" style="33" customWidth="1"/>
    <col min="4094" max="4094" width="36.28515625" style="33" customWidth="1"/>
    <col min="4095" max="4095" width="6.85546875" style="33" customWidth="1"/>
    <col min="4096" max="4096" width="14.140625" style="33" bestFit="1" customWidth="1"/>
    <col min="4097" max="4097" width="16.42578125" style="33" bestFit="1" customWidth="1"/>
    <col min="4098" max="4098" width="14.140625" style="33" customWidth="1"/>
    <col min="4099" max="4099" width="17.85546875" style="33" customWidth="1"/>
    <col min="4100" max="4100" width="14.28515625" style="33" customWidth="1"/>
    <col min="4101" max="4101" width="12.85546875" style="33" customWidth="1"/>
    <col min="4102" max="4102" width="20.85546875" style="33" customWidth="1"/>
    <col min="4103" max="4103" width="14.85546875" style="33" customWidth="1"/>
    <col min="4104" max="4104" width="22.42578125" style="33" customWidth="1"/>
    <col min="4105" max="4105" width="17.28515625" style="33" customWidth="1"/>
    <col min="4106" max="4106" width="41.42578125" style="33" customWidth="1"/>
    <col min="4107" max="4107" width="18.140625" style="33" customWidth="1"/>
    <col min="4108" max="4108" width="2.28515625" style="33" customWidth="1"/>
    <col min="4109" max="4109" width="2.85546875" style="33" customWidth="1"/>
    <col min="4110" max="4348" width="11.42578125" style="33"/>
    <col min="4349" max="4349" width="1.5703125" style="33" customWidth="1"/>
    <col min="4350" max="4350" width="36.28515625" style="33" customWidth="1"/>
    <col min="4351" max="4351" width="6.85546875" style="33" customWidth="1"/>
    <col min="4352" max="4352" width="14.140625" style="33" bestFit="1" customWidth="1"/>
    <col min="4353" max="4353" width="16.42578125" style="33" bestFit="1" customWidth="1"/>
    <col min="4354" max="4354" width="14.140625" style="33" customWidth="1"/>
    <col min="4355" max="4355" width="17.85546875" style="33" customWidth="1"/>
    <col min="4356" max="4356" width="14.28515625" style="33" customWidth="1"/>
    <col min="4357" max="4357" width="12.85546875" style="33" customWidth="1"/>
    <col min="4358" max="4358" width="20.85546875" style="33" customWidth="1"/>
    <col min="4359" max="4359" width="14.85546875" style="33" customWidth="1"/>
    <col min="4360" max="4360" width="22.42578125" style="33" customWidth="1"/>
    <col min="4361" max="4361" width="17.28515625" style="33" customWidth="1"/>
    <col min="4362" max="4362" width="41.42578125" style="33" customWidth="1"/>
    <col min="4363" max="4363" width="18.140625" style="33" customWidth="1"/>
    <col min="4364" max="4364" width="2.28515625" style="33" customWidth="1"/>
    <col min="4365" max="4365" width="2.85546875" style="33" customWidth="1"/>
    <col min="4366" max="4604" width="11.42578125" style="33"/>
    <col min="4605" max="4605" width="1.5703125" style="33" customWidth="1"/>
    <col min="4606" max="4606" width="36.28515625" style="33" customWidth="1"/>
    <col min="4607" max="4607" width="6.85546875" style="33" customWidth="1"/>
    <col min="4608" max="4608" width="14.140625" style="33" bestFit="1" customWidth="1"/>
    <col min="4609" max="4609" width="16.42578125" style="33" bestFit="1" customWidth="1"/>
    <col min="4610" max="4610" width="14.140625" style="33" customWidth="1"/>
    <col min="4611" max="4611" width="17.85546875" style="33" customWidth="1"/>
    <col min="4612" max="4612" width="14.28515625" style="33" customWidth="1"/>
    <col min="4613" max="4613" width="12.85546875" style="33" customWidth="1"/>
    <col min="4614" max="4614" width="20.85546875" style="33" customWidth="1"/>
    <col min="4615" max="4615" width="14.85546875" style="33" customWidth="1"/>
    <col min="4616" max="4616" width="22.42578125" style="33" customWidth="1"/>
    <col min="4617" max="4617" width="17.28515625" style="33" customWidth="1"/>
    <col min="4618" max="4618" width="41.42578125" style="33" customWidth="1"/>
    <col min="4619" max="4619" width="18.140625" style="33" customWidth="1"/>
    <col min="4620" max="4620" width="2.28515625" style="33" customWidth="1"/>
    <col min="4621" max="4621" width="2.85546875" style="33" customWidth="1"/>
    <col min="4622" max="4860" width="11.42578125" style="33"/>
    <col min="4861" max="4861" width="1.5703125" style="33" customWidth="1"/>
    <col min="4862" max="4862" width="36.28515625" style="33" customWidth="1"/>
    <col min="4863" max="4863" width="6.85546875" style="33" customWidth="1"/>
    <col min="4864" max="4864" width="14.140625" style="33" bestFit="1" customWidth="1"/>
    <col min="4865" max="4865" width="16.42578125" style="33" bestFit="1" customWidth="1"/>
    <col min="4866" max="4866" width="14.140625" style="33" customWidth="1"/>
    <col min="4867" max="4867" width="17.85546875" style="33" customWidth="1"/>
    <col min="4868" max="4868" width="14.28515625" style="33" customWidth="1"/>
    <col min="4869" max="4869" width="12.85546875" style="33" customWidth="1"/>
    <col min="4870" max="4870" width="20.85546875" style="33" customWidth="1"/>
    <col min="4871" max="4871" width="14.85546875" style="33" customWidth="1"/>
    <col min="4872" max="4872" width="22.42578125" style="33" customWidth="1"/>
    <col min="4873" max="4873" width="17.28515625" style="33" customWidth="1"/>
    <col min="4874" max="4874" width="41.42578125" style="33" customWidth="1"/>
    <col min="4875" max="4875" width="18.140625" style="33" customWidth="1"/>
    <col min="4876" max="4876" width="2.28515625" style="33" customWidth="1"/>
    <col min="4877" max="4877" width="2.85546875" style="33" customWidth="1"/>
    <col min="4878" max="5116" width="11.42578125" style="33"/>
    <col min="5117" max="5117" width="1.5703125" style="33" customWidth="1"/>
    <col min="5118" max="5118" width="36.28515625" style="33" customWidth="1"/>
    <col min="5119" max="5119" width="6.85546875" style="33" customWidth="1"/>
    <col min="5120" max="5120" width="14.140625" style="33" bestFit="1" customWidth="1"/>
    <col min="5121" max="5121" width="16.42578125" style="33" bestFit="1" customWidth="1"/>
    <col min="5122" max="5122" width="14.140625" style="33" customWidth="1"/>
    <col min="5123" max="5123" width="17.85546875" style="33" customWidth="1"/>
    <col min="5124" max="5124" width="14.28515625" style="33" customWidth="1"/>
    <col min="5125" max="5125" width="12.85546875" style="33" customWidth="1"/>
    <col min="5126" max="5126" width="20.85546875" style="33" customWidth="1"/>
    <col min="5127" max="5127" width="14.85546875" style="33" customWidth="1"/>
    <col min="5128" max="5128" width="22.42578125" style="33" customWidth="1"/>
    <col min="5129" max="5129" width="17.28515625" style="33" customWidth="1"/>
    <col min="5130" max="5130" width="41.42578125" style="33" customWidth="1"/>
    <col min="5131" max="5131" width="18.140625" style="33" customWidth="1"/>
    <col min="5132" max="5132" width="2.28515625" style="33" customWidth="1"/>
    <col min="5133" max="5133" width="2.85546875" style="33" customWidth="1"/>
    <col min="5134" max="5372" width="11.42578125" style="33"/>
    <col min="5373" max="5373" width="1.5703125" style="33" customWidth="1"/>
    <col min="5374" max="5374" width="36.28515625" style="33" customWidth="1"/>
    <col min="5375" max="5375" width="6.85546875" style="33" customWidth="1"/>
    <col min="5376" max="5376" width="14.140625" style="33" bestFit="1" customWidth="1"/>
    <col min="5377" max="5377" width="16.42578125" style="33" bestFit="1" customWidth="1"/>
    <col min="5378" max="5378" width="14.140625" style="33" customWidth="1"/>
    <col min="5379" max="5379" width="17.85546875" style="33" customWidth="1"/>
    <col min="5380" max="5380" width="14.28515625" style="33" customWidth="1"/>
    <col min="5381" max="5381" width="12.85546875" style="33" customWidth="1"/>
    <col min="5382" max="5382" width="20.85546875" style="33" customWidth="1"/>
    <col min="5383" max="5383" width="14.85546875" style="33" customWidth="1"/>
    <col min="5384" max="5384" width="22.42578125" style="33" customWidth="1"/>
    <col min="5385" max="5385" width="17.28515625" style="33" customWidth="1"/>
    <col min="5386" max="5386" width="41.42578125" style="33" customWidth="1"/>
    <col min="5387" max="5387" width="18.140625" style="33" customWidth="1"/>
    <col min="5388" max="5388" width="2.28515625" style="33" customWidth="1"/>
    <col min="5389" max="5389" width="2.85546875" style="33" customWidth="1"/>
    <col min="5390" max="5628" width="11.42578125" style="33"/>
    <col min="5629" max="5629" width="1.5703125" style="33" customWidth="1"/>
    <col min="5630" max="5630" width="36.28515625" style="33" customWidth="1"/>
    <col min="5631" max="5631" width="6.85546875" style="33" customWidth="1"/>
    <col min="5632" max="5632" width="14.140625" style="33" bestFit="1" customWidth="1"/>
    <col min="5633" max="5633" width="16.42578125" style="33" bestFit="1" customWidth="1"/>
    <col min="5634" max="5634" width="14.140625" style="33" customWidth="1"/>
    <col min="5635" max="5635" width="17.85546875" style="33" customWidth="1"/>
    <col min="5636" max="5636" width="14.28515625" style="33" customWidth="1"/>
    <col min="5637" max="5637" width="12.85546875" style="33" customWidth="1"/>
    <col min="5638" max="5638" width="20.85546875" style="33" customWidth="1"/>
    <col min="5639" max="5639" width="14.85546875" style="33" customWidth="1"/>
    <col min="5640" max="5640" width="22.42578125" style="33" customWidth="1"/>
    <col min="5641" max="5641" width="17.28515625" style="33" customWidth="1"/>
    <col min="5642" max="5642" width="41.42578125" style="33" customWidth="1"/>
    <col min="5643" max="5643" width="18.140625" style="33" customWidth="1"/>
    <col min="5644" max="5644" width="2.28515625" style="33" customWidth="1"/>
    <col min="5645" max="5645" width="2.85546875" style="33" customWidth="1"/>
    <col min="5646" max="5884" width="11.42578125" style="33"/>
    <col min="5885" max="5885" width="1.5703125" style="33" customWidth="1"/>
    <col min="5886" max="5886" width="36.28515625" style="33" customWidth="1"/>
    <col min="5887" max="5887" width="6.85546875" style="33" customWidth="1"/>
    <col min="5888" max="5888" width="14.140625" style="33" bestFit="1" customWidth="1"/>
    <col min="5889" max="5889" width="16.42578125" style="33" bestFit="1" customWidth="1"/>
    <col min="5890" max="5890" width="14.140625" style="33" customWidth="1"/>
    <col min="5891" max="5891" width="17.85546875" style="33" customWidth="1"/>
    <col min="5892" max="5892" width="14.28515625" style="33" customWidth="1"/>
    <col min="5893" max="5893" width="12.85546875" style="33" customWidth="1"/>
    <col min="5894" max="5894" width="20.85546875" style="33" customWidth="1"/>
    <col min="5895" max="5895" width="14.85546875" style="33" customWidth="1"/>
    <col min="5896" max="5896" width="22.42578125" style="33" customWidth="1"/>
    <col min="5897" max="5897" width="17.28515625" style="33" customWidth="1"/>
    <col min="5898" max="5898" width="41.42578125" style="33" customWidth="1"/>
    <col min="5899" max="5899" width="18.140625" style="33" customWidth="1"/>
    <col min="5900" max="5900" width="2.28515625" style="33" customWidth="1"/>
    <col min="5901" max="5901" width="2.85546875" style="33" customWidth="1"/>
    <col min="5902" max="6140" width="11.42578125" style="33"/>
    <col min="6141" max="6141" width="1.5703125" style="33" customWidth="1"/>
    <col min="6142" max="6142" width="36.28515625" style="33" customWidth="1"/>
    <col min="6143" max="6143" width="6.85546875" style="33" customWidth="1"/>
    <col min="6144" max="6144" width="14.140625" style="33" bestFit="1" customWidth="1"/>
    <col min="6145" max="6145" width="16.42578125" style="33" bestFit="1" customWidth="1"/>
    <col min="6146" max="6146" width="14.140625" style="33" customWidth="1"/>
    <col min="6147" max="6147" width="17.85546875" style="33" customWidth="1"/>
    <col min="6148" max="6148" width="14.28515625" style="33" customWidth="1"/>
    <col min="6149" max="6149" width="12.85546875" style="33" customWidth="1"/>
    <col min="6150" max="6150" width="20.85546875" style="33" customWidth="1"/>
    <col min="6151" max="6151" width="14.85546875" style="33" customWidth="1"/>
    <col min="6152" max="6152" width="22.42578125" style="33" customWidth="1"/>
    <col min="6153" max="6153" width="17.28515625" style="33" customWidth="1"/>
    <col min="6154" max="6154" width="41.42578125" style="33" customWidth="1"/>
    <col min="6155" max="6155" width="18.140625" style="33" customWidth="1"/>
    <col min="6156" max="6156" width="2.28515625" style="33" customWidth="1"/>
    <col min="6157" max="6157" width="2.85546875" style="33" customWidth="1"/>
    <col min="6158" max="6396" width="11.42578125" style="33"/>
    <col min="6397" max="6397" width="1.5703125" style="33" customWidth="1"/>
    <col min="6398" max="6398" width="36.28515625" style="33" customWidth="1"/>
    <col min="6399" max="6399" width="6.85546875" style="33" customWidth="1"/>
    <col min="6400" max="6400" width="14.140625" style="33" bestFit="1" customWidth="1"/>
    <col min="6401" max="6401" width="16.42578125" style="33" bestFit="1" customWidth="1"/>
    <col min="6402" max="6402" width="14.140625" style="33" customWidth="1"/>
    <col min="6403" max="6403" width="17.85546875" style="33" customWidth="1"/>
    <col min="6404" max="6404" width="14.28515625" style="33" customWidth="1"/>
    <col min="6405" max="6405" width="12.85546875" style="33" customWidth="1"/>
    <col min="6406" max="6406" width="20.85546875" style="33" customWidth="1"/>
    <col min="6407" max="6407" width="14.85546875" style="33" customWidth="1"/>
    <col min="6408" max="6408" width="22.42578125" style="33" customWidth="1"/>
    <col min="6409" max="6409" width="17.28515625" style="33" customWidth="1"/>
    <col min="6410" max="6410" width="41.42578125" style="33" customWidth="1"/>
    <col min="6411" max="6411" width="18.140625" style="33" customWidth="1"/>
    <col min="6412" max="6412" width="2.28515625" style="33" customWidth="1"/>
    <col min="6413" max="6413" width="2.85546875" style="33" customWidth="1"/>
    <col min="6414" max="6652" width="11.42578125" style="33"/>
    <col min="6653" max="6653" width="1.5703125" style="33" customWidth="1"/>
    <col min="6654" max="6654" width="36.28515625" style="33" customWidth="1"/>
    <col min="6655" max="6655" width="6.85546875" style="33" customWidth="1"/>
    <col min="6656" max="6656" width="14.140625" style="33" bestFit="1" customWidth="1"/>
    <col min="6657" max="6657" width="16.42578125" style="33" bestFit="1" customWidth="1"/>
    <col min="6658" max="6658" width="14.140625" style="33" customWidth="1"/>
    <col min="6659" max="6659" width="17.85546875" style="33" customWidth="1"/>
    <col min="6660" max="6660" width="14.28515625" style="33" customWidth="1"/>
    <col min="6661" max="6661" width="12.85546875" style="33" customWidth="1"/>
    <col min="6662" max="6662" width="20.85546875" style="33" customWidth="1"/>
    <col min="6663" max="6663" width="14.85546875" style="33" customWidth="1"/>
    <col min="6664" max="6664" width="22.42578125" style="33" customWidth="1"/>
    <col min="6665" max="6665" width="17.28515625" style="33" customWidth="1"/>
    <col min="6666" max="6666" width="41.42578125" style="33" customWidth="1"/>
    <col min="6667" max="6667" width="18.140625" style="33" customWidth="1"/>
    <col min="6668" max="6668" width="2.28515625" style="33" customWidth="1"/>
    <col min="6669" max="6669" width="2.85546875" style="33" customWidth="1"/>
    <col min="6670" max="6908" width="11.42578125" style="33"/>
    <col min="6909" max="6909" width="1.5703125" style="33" customWidth="1"/>
    <col min="6910" max="6910" width="36.28515625" style="33" customWidth="1"/>
    <col min="6911" max="6911" width="6.85546875" style="33" customWidth="1"/>
    <col min="6912" max="6912" width="14.140625" style="33" bestFit="1" customWidth="1"/>
    <col min="6913" max="6913" width="16.42578125" style="33" bestFit="1" customWidth="1"/>
    <col min="6914" max="6914" width="14.140625" style="33" customWidth="1"/>
    <col min="6915" max="6915" width="17.85546875" style="33" customWidth="1"/>
    <col min="6916" max="6916" width="14.28515625" style="33" customWidth="1"/>
    <col min="6917" max="6917" width="12.85546875" style="33" customWidth="1"/>
    <col min="6918" max="6918" width="20.85546875" style="33" customWidth="1"/>
    <col min="6919" max="6919" width="14.85546875" style="33" customWidth="1"/>
    <col min="6920" max="6920" width="22.42578125" style="33" customWidth="1"/>
    <col min="6921" max="6921" width="17.28515625" style="33" customWidth="1"/>
    <col min="6922" max="6922" width="41.42578125" style="33" customWidth="1"/>
    <col min="6923" max="6923" width="18.140625" style="33" customWidth="1"/>
    <col min="6924" max="6924" width="2.28515625" style="33" customWidth="1"/>
    <col min="6925" max="6925" width="2.85546875" style="33" customWidth="1"/>
    <col min="6926" max="7164" width="11.42578125" style="33"/>
    <col min="7165" max="7165" width="1.5703125" style="33" customWidth="1"/>
    <col min="7166" max="7166" width="36.28515625" style="33" customWidth="1"/>
    <col min="7167" max="7167" width="6.85546875" style="33" customWidth="1"/>
    <col min="7168" max="7168" width="14.140625" style="33" bestFit="1" customWidth="1"/>
    <col min="7169" max="7169" width="16.42578125" style="33" bestFit="1" customWidth="1"/>
    <col min="7170" max="7170" width="14.140625" style="33" customWidth="1"/>
    <col min="7171" max="7171" width="17.85546875" style="33" customWidth="1"/>
    <col min="7172" max="7172" width="14.28515625" style="33" customWidth="1"/>
    <col min="7173" max="7173" width="12.85546875" style="33" customWidth="1"/>
    <col min="7174" max="7174" width="20.85546875" style="33" customWidth="1"/>
    <col min="7175" max="7175" width="14.85546875" style="33" customWidth="1"/>
    <col min="7176" max="7176" width="22.42578125" style="33" customWidth="1"/>
    <col min="7177" max="7177" width="17.28515625" style="33" customWidth="1"/>
    <col min="7178" max="7178" width="41.42578125" style="33" customWidth="1"/>
    <col min="7179" max="7179" width="18.140625" style="33" customWidth="1"/>
    <col min="7180" max="7180" width="2.28515625" style="33" customWidth="1"/>
    <col min="7181" max="7181" width="2.85546875" style="33" customWidth="1"/>
    <col min="7182" max="7420" width="11.42578125" style="33"/>
    <col min="7421" max="7421" width="1.5703125" style="33" customWidth="1"/>
    <col min="7422" max="7422" width="36.28515625" style="33" customWidth="1"/>
    <col min="7423" max="7423" width="6.85546875" style="33" customWidth="1"/>
    <col min="7424" max="7424" width="14.140625" style="33" bestFit="1" customWidth="1"/>
    <col min="7425" max="7425" width="16.42578125" style="33" bestFit="1" customWidth="1"/>
    <col min="7426" max="7426" width="14.140625" style="33" customWidth="1"/>
    <col min="7427" max="7427" width="17.85546875" style="33" customWidth="1"/>
    <col min="7428" max="7428" width="14.28515625" style="33" customWidth="1"/>
    <col min="7429" max="7429" width="12.85546875" style="33" customWidth="1"/>
    <col min="7430" max="7430" width="20.85546875" style="33" customWidth="1"/>
    <col min="7431" max="7431" width="14.85546875" style="33" customWidth="1"/>
    <col min="7432" max="7432" width="22.42578125" style="33" customWidth="1"/>
    <col min="7433" max="7433" width="17.28515625" style="33" customWidth="1"/>
    <col min="7434" max="7434" width="41.42578125" style="33" customWidth="1"/>
    <col min="7435" max="7435" width="18.140625" style="33" customWidth="1"/>
    <col min="7436" max="7436" width="2.28515625" style="33" customWidth="1"/>
    <col min="7437" max="7437" width="2.85546875" style="33" customWidth="1"/>
    <col min="7438" max="7676" width="11.42578125" style="33"/>
    <col min="7677" max="7677" width="1.5703125" style="33" customWidth="1"/>
    <col min="7678" max="7678" width="36.28515625" style="33" customWidth="1"/>
    <col min="7679" max="7679" width="6.85546875" style="33" customWidth="1"/>
    <col min="7680" max="7680" width="14.140625" style="33" bestFit="1" customWidth="1"/>
    <col min="7681" max="7681" width="16.42578125" style="33" bestFit="1" customWidth="1"/>
    <col min="7682" max="7682" width="14.140625" style="33" customWidth="1"/>
    <col min="7683" max="7683" width="17.85546875" style="33" customWidth="1"/>
    <col min="7684" max="7684" width="14.28515625" style="33" customWidth="1"/>
    <col min="7685" max="7685" width="12.85546875" style="33" customWidth="1"/>
    <col min="7686" max="7686" width="20.85546875" style="33" customWidth="1"/>
    <col min="7687" max="7687" width="14.85546875" style="33" customWidth="1"/>
    <col min="7688" max="7688" width="22.42578125" style="33" customWidth="1"/>
    <col min="7689" max="7689" width="17.28515625" style="33" customWidth="1"/>
    <col min="7690" max="7690" width="41.42578125" style="33" customWidth="1"/>
    <col min="7691" max="7691" width="18.140625" style="33" customWidth="1"/>
    <col min="7692" max="7692" width="2.28515625" style="33" customWidth="1"/>
    <col min="7693" max="7693" width="2.85546875" style="33" customWidth="1"/>
    <col min="7694" max="7932" width="11.42578125" style="33"/>
    <col min="7933" max="7933" width="1.5703125" style="33" customWidth="1"/>
    <col min="7934" max="7934" width="36.28515625" style="33" customWidth="1"/>
    <col min="7935" max="7935" width="6.85546875" style="33" customWidth="1"/>
    <col min="7936" max="7936" width="14.140625" style="33" bestFit="1" customWidth="1"/>
    <col min="7937" max="7937" width="16.42578125" style="33" bestFit="1" customWidth="1"/>
    <col min="7938" max="7938" width="14.140625" style="33" customWidth="1"/>
    <col min="7939" max="7939" width="17.85546875" style="33" customWidth="1"/>
    <col min="7940" max="7940" width="14.28515625" style="33" customWidth="1"/>
    <col min="7941" max="7941" width="12.85546875" style="33" customWidth="1"/>
    <col min="7942" max="7942" width="20.85546875" style="33" customWidth="1"/>
    <col min="7943" max="7943" width="14.85546875" style="33" customWidth="1"/>
    <col min="7944" max="7944" width="22.42578125" style="33" customWidth="1"/>
    <col min="7945" max="7945" width="17.28515625" style="33" customWidth="1"/>
    <col min="7946" max="7946" width="41.42578125" style="33" customWidth="1"/>
    <col min="7947" max="7947" width="18.140625" style="33" customWidth="1"/>
    <col min="7948" max="7948" width="2.28515625" style="33" customWidth="1"/>
    <col min="7949" max="7949" width="2.85546875" style="33" customWidth="1"/>
    <col min="7950" max="8188" width="11.42578125" style="33"/>
    <col min="8189" max="8189" width="1.5703125" style="33" customWidth="1"/>
    <col min="8190" max="8190" width="36.28515625" style="33" customWidth="1"/>
    <col min="8191" max="8191" width="6.85546875" style="33" customWidth="1"/>
    <col min="8192" max="8192" width="14.140625" style="33" bestFit="1" customWidth="1"/>
    <col min="8193" max="8193" width="16.42578125" style="33" bestFit="1" customWidth="1"/>
    <col min="8194" max="8194" width="14.140625" style="33" customWidth="1"/>
    <col min="8195" max="8195" width="17.85546875" style="33" customWidth="1"/>
    <col min="8196" max="8196" width="14.28515625" style="33" customWidth="1"/>
    <col min="8197" max="8197" width="12.85546875" style="33" customWidth="1"/>
    <col min="8198" max="8198" width="20.85546875" style="33" customWidth="1"/>
    <col min="8199" max="8199" width="14.85546875" style="33" customWidth="1"/>
    <col min="8200" max="8200" width="22.42578125" style="33" customWidth="1"/>
    <col min="8201" max="8201" width="17.28515625" style="33" customWidth="1"/>
    <col min="8202" max="8202" width="41.42578125" style="33" customWidth="1"/>
    <col min="8203" max="8203" width="18.140625" style="33" customWidth="1"/>
    <col min="8204" max="8204" width="2.28515625" style="33" customWidth="1"/>
    <col min="8205" max="8205" width="2.85546875" style="33" customWidth="1"/>
    <col min="8206" max="8444" width="11.42578125" style="33"/>
    <col min="8445" max="8445" width="1.5703125" style="33" customWidth="1"/>
    <col min="8446" max="8446" width="36.28515625" style="33" customWidth="1"/>
    <col min="8447" max="8447" width="6.85546875" style="33" customWidth="1"/>
    <col min="8448" max="8448" width="14.140625" style="33" bestFit="1" customWidth="1"/>
    <col min="8449" max="8449" width="16.42578125" style="33" bestFit="1" customWidth="1"/>
    <col min="8450" max="8450" width="14.140625" style="33" customWidth="1"/>
    <col min="8451" max="8451" width="17.85546875" style="33" customWidth="1"/>
    <col min="8452" max="8452" width="14.28515625" style="33" customWidth="1"/>
    <col min="8453" max="8453" width="12.85546875" style="33" customWidth="1"/>
    <col min="8454" max="8454" width="20.85546875" style="33" customWidth="1"/>
    <col min="8455" max="8455" width="14.85546875" style="33" customWidth="1"/>
    <col min="8456" max="8456" width="22.42578125" style="33" customWidth="1"/>
    <col min="8457" max="8457" width="17.28515625" style="33" customWidth="1"/>
    <col min="8458" max="8458" width="41.42578125" style="33" customWidth="1"/>
    <col min="8459" max="8459" width="18.140625" style="33" customWidth="1"/>
    <col min="8460" max="8460" width="2.28515625" style="33" customWidth="1"/>
    <col min="8461" max="8461" width="2.85546875" style="33" customWidth="1"/>
    <col min="8462" max="8700" width="11.42578125" style="33"/>
    <col min="8701" max="8701" width="1.5703125" style="33" customWidth="1"/>
    <col min="8702" max="8702" width="36.28515625" style="33" customWidth="1"/>
    <col min="8703" max="8703" width="6.85546875" style="33" customWidth="1"/>
    <col min="8704" max="8704" width="14.140625" style="33" bestFit="1" customWidth="1"/>
    <col min="8705" max="8705" width="16.42578125" style="33" bestFit="1" customWidth="1"/>
    <col min="8706" max="8706" width="14.140625" style="33" customWidth="1"/>
    <col min="8707" max="8707" width="17.85546875" style="33" customWidth="1"/>
    <col min="8708" max="8708" width="14.28515625" style="33" customWidth="1"/>
    <col min="8709" max="8709" width="12.85546875" style="33" customWidth="1"/>
    <col min="8710" max="8710" width="20.85546875" style="33" customWidth="1"/>
    <col min="8711" max="8711" width="14.85546875" style="33" customWidth="1"/>
    <col min="8712" max="8712" width="22.42578125" style="33" customWidth="1"/>
    <col min="8713" max="8713" width="17.28515625" style="33" customWidth="1"/>
    <col min="8714" max="8714" width="41.42578125" style="33" customWidth="1"/>
    <col min="8715" max="8715" width="18.140625" style="33" customWidth="1"/>
    <col min="8716" max="8716" width="2.28515625" style="33" customWidth="1"/>
    <col min="8717" max="8717" width="2.85546875" style="33" customWidth="1"/>
    <col min="8718" max="8956" width="11.42578125" style="33"/>
    <col min="8957" max="8957" width="1.5703125" style="33" customWidth="1"/>
    <col min="8958" max="8958" width="36.28515625" style="33" customWidth="1"/>
    <col min="8959" max="8959" width="6.85546875" style="33" customWidth="1"/>
    <col min="8960" max="8960" width="14.140625" style="33" bestFit="1" customWidth="1"/>
    <col min="8961" max="8961" width="16.42578125" style="33" bestFit="1" customWidth="1"/>
    <col min="8962" max="8962" width="14.140625" style="33" customWidth="1"/>
    <col min="8963" max="8963" width="17.85546875" style="33" customWidth="1"/>
    <col min="8964" max="8964" width="14.28515625" style="33" customWidth="1"/>
    <col min="8965" max="8965" width="12.85546875" style="33" customWidth="1"/>
    <col min="8966" max="8966" width="20.85546875" style="33" customWidth="1"/>
    <col min="8967" max="8967" width="14.85546875" style="33" customWidth="1"/>
    <col min="8968" max="8968" width="22.42578125" style="33" customWidth="1"/>
    <col min="8969" max="8969" width="17.28515625" style="33" customWidth="1"/>
    <col min="8970" max="8970" width="41.42578125" style="33" customWidth="1"/>
    <col min="8971" max="8971" width="18.140625" style="33" customWidth="1"/>
    <col min="8972" max="8972" width="2.28515625" style="33" customWidth="1"/>
    <col min="8973" max="8973" width="2.85546875" style="33" customWidth="1"/>
    <col min="8974" max="9212" width="11.42578125" style="33"/>
    <col min="9213" max="9213" width="1.5703125" style="33" customWidth="1"/>
    <col min="9214" max="9214" width="36.28515625" style="33" customWidth="1"/>
    <col min="9215" max="9215" width="6.85546875" style="33" customWidth="1"/>
    <col min="9216" max="9216" width="14.140625" style="33" bestFit="1" customWidth="1"/>
    <col min="9217" max="9217" width="16.42578125" style="33" bestFit="1" customWidth="1"/>
    <col min="9218" max="9218" width="14.140625" style="33" customWidth="1"/>
    <col min="9219" max="9219" width="17.85546875" style="33" customWidth="1"/>
    <col min="9220" max="9220" width="14.28515625" style="33" customWidth="1"/>
    <col min="9221" max="9221" width="12.85546875" style="33" customWidth="1"/>
    <col min="9222" max="9222" width="20.85546875" style="33" customWidth="1"/>
    <col min="9223" max="9223" width="14.85546875" style="33" customWidth="1"/>
    <col min="9224" max="9224" width="22.42578125" style="33" customWidth="1"/>
    <col min="9225" max="9225" width="17.28515625" style="33" customWidth="1"/>
    <col min="9226" max="9226" width="41.42578125" style="33" customWidth="1"/>
    <col min="9227" max="9227" width="18.140625" style="33" customWidth="1"/>
    <col min="9228" max="9228" width="2.28515625" style="33" customWidth="1"/>
    <col min="9229" max="9229" width="2.85546875" style="33" customWidth="1"/>
    <col min="9230" max="9468" width="11.42578125" style="33"/>
    <col min="9469" max="9469" width="1.5703125" style="33" customWidth="1"/>
    <col min="9470" max="9470" width="36.28515625" style="33" customWidth="1"/>
    <col min="9471" max="9471" width="6.85546875" style="33" customWidth="1"/>
    <col min="9472" max="9472" width="14.140625" style="33" bestFit="1" customWidth="1"/>
    <col min="9473" max="9473" width="16.42578125" style="33" bestFit="1" customWidth="1"/>
    <col min="9474" max="9474" width="14.140625" style="33" customWidth="1"/>
    <col min="9475" max="9475" width="17.85546875" style="33" customWidth="1"/>
    <col min="9476" max="9476" width="14.28515625" style="33" customWidth="1"/>
    <col min="9477" max="9477" width="12.85546875" style="33" customWidth="1"/>
    <col min="9478" max="9478" width="20.85546875" style="33" customWidth="1"/>
    <col min="9479" max="9479" width="14.85546875" style="33" customWidth="1"/>
    <col min="9480" max="9480" width="22.42578125" style="33" customWidth="1"/>
    <col min="9481" max="9481" width="17.28515625" style="33" customWidth="1"/>
    <col min="9482" max="9482" width="41.42578125" style="33" customWidth="1"/>
    <col min="9483" max="9483" width="18.140625" style="33" customWidth="1"/>
    <col min="9484" max="9484" width="2.28515625" style="33" customWidth="1"/>
    <col min="9485" max="9485" width="2.85546875" style="33" customWidth="1"/>
    <col min="9486" max="9724" width="11.42578125" style="33"/>
    <col min="9725" max="9725" width="1.5703125" style="33" customWidth="1"/>
    <col min="9726" max="9726" width="36.28515625" style="33" customWidth="1"/>
    <col min="9727" max="9727" width="6.85546875" style="33" customWidth="1"/>
    <col min="9728" max="9728" width="14.140625" style="33" bestFit="1" customWidth="1"/>
    <col min="9729" max="9729" width="16.42578125" style="33" bestFit="1" customWidth="1"/>
    <col min="9730" max="9730" width="14.140625" style="33" customWidth="1"/>
    <col min="9731" max="9731" width="17.85546875" style="33" customWidth="1"/>
    <col min="9732" max="9732" width="14.28515625" style="33" customWidth="1"/>
    <col min="9733" max="9733" width="12.85546875" style="33" customWidth="1"/>
    <col min="9734" max="9734" width="20.85546875" style="33" customWidth="1"/>
    <col min="9735" max="9735" width="14.85546875" style="33" customWidth="1"/>
    <col min="9736" max="9736" width="22.42578125" style="33" customWidth="1"/>
    <col min="9737" max="9737" width="17.28515625" style="33" customWidth="1"/>
    <col min="9738" max="9738" width="41.42578125" style="33" customWidth="1"/>
    <col min="9739" max="9739" width="18.140625" style="33" customWidth="1"/>
    <col min="9740" max="9740" width="2.28515625" style="33" customWidth="1"/>
    <col min="9741" max="9741" width="2.85546875" style="33" customWidth="1"/>
    <col min="9742" max="9980" width="11.42578125" style="33"/>
    <col min="9981" max="9981" width="1.5703125" style="33" customWidth="1"/>
    <col min="9982" max="9982" width="36.28515625" style="33" customWidth="1"/>
    <col min="9983" max="9983" width="6.85546875" style="33" customWidth="1"/>
    <col min="9984" max="9984" width="14.140625" style="33" bestFit="1" customWidth="1"/>
    <col min="9985" max="9985" width="16.42578125" style="33" bestFit="1" customWidth="1"/>
    <col min="9986" max="9986" width="14.140625" style="33" customWidth="1"/>
    <col min="9987" max="9987" width="17.85546875" style="33" customWidth="1"/>
    <col min="9988" max="9988" width="14.28515625" style="33" customWidth="1"/>
    <col min="9989" max="9989" width="12.85546875" style="33" customWidth="1"/>
    <col min="9990" max="9990" width="20.85546875" style="33" customWidth="1"/>
    <col min="9991" max="9991" width="14.85546875" style="33" customWidth="1"/>
    <col min="9992" max="9992" width="22.42578125" style="33" customWidth="1"/>
    <col min="9993" max="9993" width="17.28515625" style="33" customWidth="1"/>
    <col min="9994" max="9994" width="41.42578125" style="33" customWidth="1"/>
    <col min="9995" max="9995" width="18.140625" style="33" customWidth="1"/>
    <col min="9996" max="9996" width="2.28515625" style="33" customWidth="1"/>
    <col min="9997" max="9997" width="2.85546875" style="33" customWidth="1"/>
    <col min="9998" max="10236" width="11.42578125" style="33"/>
    <col min="10237" max="10237" width="1.5703125" style="33" customWidth="1"/>
    <col min="10238" max="10238" width="36.28515625" style="33" customWidth="1"/>
    <col min="10239" max="10239" width="6.85546875" style="33" customWidth="1"/>
    <col min="10240" max="10240" width="14.140625" style="33" bestFit="1" customWidth="1"/>
    <col min="10241" max="10241" width="16.42578125" style="33" bestFit="1" customWidth="1"/>
    <col min="10242" max="10242" width="14.140625" style="33" customWidth="1"/>
    <col min="10243" max="10243" width="17.85546875" style="33" customWidth="1"/>
    <col min="10244" max="10244" width="14.28515625" style="33" customWidth="1"/>
    <col min="10245" max="10245" width="12.85546875" style="33" customWidth="1"/>
    <col min="10246" max="10246" width="20.85546875" style="33" customWidth="1"/>
    <col min="10247" max="10247" width="14.85546875" style="33" customWidth="1"/>
    <col min="10248" max="10248" width="22.42578125" style="33" customWidth="1"/>
    <col min="10249" max="10249" width="17.28515625" style="33" customWidth="1"/>
    <col min="10250" max="10250" width="41.42578125" style="33" customWidth="1"/>
    <col min="10251" max="10251" width="18.140625" style="33" customWidth="1"/>
    <col min="10252" max="10252" width="2.28515625" style="33" customWidth="1"/>
    <col min="10253" max="10253" width="2.85546875" style="33" customWidth="1"/>
    <col min="10254" max="10492" width="11.42578125" style="33"/>
    <col min="10493" max="10493" width="1.5703125" style="33" customWidth="1"/>
    <col min="10494" max="10494" width="36.28515625" style="33" customWidth="1"/>
    <col min="10495" max="10495" width="6.85546875" style="33" customWidth="1"/>
    <col min="10496" max="10496" width="14.140625" style="33" bestFit="1" customWidth="1"/>
    <col min="10497" max="10497" width="16.42578125" style="33" bestFit="1" customWidth="1"/>
    <col min="10498" max="10498" width="14.140625" style="33" customWidth="1"/>
    <col min="10499" max="10499" width="17.85546875" style="33" customWidth="1"/>
    <col min="10500" max="10500" width="14.28515625" style="33" customWidth="1"/>
    <col min="10501" max="10501" width="12.85546875" style="33" customWidth="1"/>
    <col min="10502" max="10502" width="20.85546875" style="33" customWidth="1"/>
    <col min="10503" max="10503" width="14.85546875" style="33" customWidth="1"/>
    <col min="10504" max="10504" width="22.42578125" style="33" customWidth="1"/>
    <col min="10505" max="10505" width="17.28515625" style="33" customWidth="1"/>
    <col min="10506" max="10506" width="41.42578125" style="33" customWidth="1"/>
    <col min="10507" max="10507" width="18.140625" style="33" customWidth="1"/>
    <col min="10508" max="10508" width="2.28515625" style="33" customWidth="1"/>
    <col min="10509" max="10509" width="2.85546875" style="33" customWidth="1"/>
    <col min="10510" max="10748" width="11.42578125" style="33"/>
    <col min="10749" max="10749" width="1.5703125" style="33" customWidth="1"/>
    <col min="10750" max="10750" width="36.28515625" style="33" customWidth="1"/>
    <col min="10751" max="10751" width="6.85546875" style="33" customWidth="1"/>
    <col min="10752" max="10752" width="14.140625" style="33" bestFit="1" customWidth="1"/>
    <col min="10753" max="10753" width="16.42578125" style="33" bestFit="1" customWidth="1"/>
    <col min="10754" max="10754" width="14.140625" style="33" customWidth="1"/>
    <col min="10755" max="10755" width="17.85546875" style="33" customWidth="1"/>
    <col min="10756" max="10756" width="14.28515625" style="33" customWidth="1"/>
    <col min="10757" max="10757" width="12.85546875" style="33" customWidth="1"/>
    <col min="10758" max="10758" width="20.85546875" style="33" customWidth="1"/>
    <col min="10759" max="10759" width="14.85546875" style="33" customWidth="1"/>
    <col min="10760" max="10760" width="22.42578125" style="33" customWidth="1"/>
    <col min="10761" max="10761" width="17.28515625" style="33" customWidth="1"/>
    <col min="10762" max="10762" width="41.42578125" style="33" customWidth="1"/>
    <col min="10763" max="10763" width="18.140625" style="33" customWidth="1"/>
    <col min="10764" max="10764" width="2.28515625" style="33" customWidth="1"/>
    <col min="10765" max="10765" width="2.85546875" style="33" customWidth="1"/>
    <col min="10766" max="11004" width="11.42578125" style="33"/>
    <col min="11005" max="11005" width="1.5703125" style="33" customWidth="1"/>
    <col min="11006" max="11006" width="36.28515625" style="33" customWidth="1"/>
    <col min="11007" max="11007" width="6.85546875" style="33" customWidth="1"/>
    <col min="11008" max="11008" width="14.140625" style="33" bestFit="1" customWidth="1"/>
    <col min="11009" max="11009" width="16.42578125" style="33" bestFit="1" customWidth="1"/>
    <col min="11010" max="11010" width="14.140625" style="33" customWidth="1"/>
    <col min="11011" max="11011" width="17.85546875" style="33" customWidth="1"/>
    <col min="11012" max="11012" width="14.28515625" style="33" customWidth="1"/>
    <col min="11013" max="11013" width="12.85546875" style="33" customWidth="1"/>
    <col min="11014" max="11014" width="20.85546875" style="33" customWidth="1"/>
    <col min="11015" max="11015" width="14.85546875" style="33" customWidth="1"/>
    <col min="11016" max="11016" width="22.42578125" style="33" customWidth="1"/>
    <col min="11017" max="11017" width="17.28515625" style="33" customWidth="1"/>
    <col min="11018" max="11018" width="41.42578125" style="33" customWidth="1"/>
    <col min="11019" max="11019" width="18.140625" style="33" customWidth="1"/>
    <col min="11020" max="11020" width="2.28515625" style="33" customWidth="1"/>
    <col min="11021" max="11021" width="2.85546875" style="33" customWidth="1"/>
    <col min="11022" max="11260" width="11.42578125" style="33"/>
    <col min="11261" max="11261" width="1.5703125" style="33" customWidth="1"/>
    <col min="11262" max="11262" width="36.28515625" style="33" customWidth="1"/>
    <col min="11263" max="11263" width="6.85546875" style="33" customWidth="1"/>
    <col min="11264" max="11264" width="14.140625" style="33" bestFit="1" customWidth="1"/>
    <col min="11265" max="11265" width="16.42578125" style="33" bestFit="1" customWidth="1"/>
    <col min="11266" max="11266" width="14.140625" style="33" customWidth="1"/>
    <col min="11267" max="11267" width="17.85546875" style="33" customWidth="1"/>
    <col min="11268" max="11268" width="14.28515625" style="33" customWidth="1"/>
    <col min="11269" max="11269" width="12.85546875" style="33" customWidth="1"/>
    <col min="11270" max="11270" width="20.85546875" style="33" customWidth="1"/>
    <col min="11271" max="11271" width="14.85546875" style="33" customWidth="1"/>
    <col min="11272" max="11272" width="22.42578125" style="33" customWidth="1"/>
    <col min="11273" max="11273" width="17.28515625" style="33" customWidth="1"/>
    <col min="11274" max="11274" width="41.42578125" style="33" customWidth="1"/>
    <col min="11275" max="11275" width="18.140625" style="33" customWidth="1"/>
    <col min="11276" max="11276" width="2.28515625" style="33" customWidth="1"/>
    <col min="11277" max="11277" width="2.85546875" style="33" customWidth="1"/>
    <col min="11278" max="11516" width="11.42578125" style="33"/>
    <col min="11517" max="11517" width="1.5703125" style="33" customWidth="1"/>
    <col min="11518" max="11518" width="36.28515625" style="33" customWidth="1"/>
    <col min="11519" max="11519" width="6.85546875" style="33" customWidth="1"/>
    <col min="11520" max="11520" width="14.140625" style="33" bestFit="1" customWidth="1"/>
    <col min="11521" max="11521" width="16.42578125" style="33" bestFit="1" customWidth="1"/>
    <col min="11522" max="11522" width="14.140625" style="33" customWidth="1"/>
    <col min="11523" max="11523" width="17.85546875" style="33" customWidth="1"/>
    <col min="11524" max="11524" width="14.28515625" style="33" customWidth="1"/>
    <col min="11525" max="11525" width="12.85546875" style="33" customWidth="1"/>
    <col min="11526" max="11526" width="20.85546875" style="33" customWidth="1"/>
    <col min="11527" max="11527" width="14.85546875" style="33" customWidth="1"/>
    <col min="11528" max="11528" width="22.42578125" style="33" customWidth="1"/>
    <col min="11529" max="11529" width="17.28515625" style="33" customWidth="1"/>
    <col min="11530" max="11530" width="41.42578125" style="33" customWidth="1"/>
    <col min="11531" max="11531" width="18.140625" style="33" customWidth="1"/>
    <col min="11532" max="11532" width="2.28515625" style="33" customWidth="1"/>
    <col min="11533" max="11533" width="2.85546875" style="33" customWidth="1"/>
    <col min="11534" max="11772" width="11.42578125" style="33"/>
    <col min="11773" max="11773" width="1.5703125" style="33" customWidth="1"/>
    <col min="11774" max="11774" width="36.28515625" style="33" customWidth="1"/>
    <col min="11775" max="11775" width="6.85546875" style="33" customWidth="1"/>
    <col min="11776" max="11776" width="14.140625" style="33" bestFit="1" customWidth="1"/>
    <col min="11777" max="11777" width="16.42578125" style="33" bestFit="1" customWidth="1"/>
    <col min="11778" max="11778" width="14.140625" style="33" customWidth="1"/>
    <col min="11779" max="11779" width="17.85546875" style="33" customWidth="1"/>
    <col min="11780" max="11780" width="14.28515625" style="33" customWidth="1"/>
    <col min="11781" max="11781" width="12.85546875" style="33" customWidth="1"/>
    <col min="11782" max="11782" width="20.85546875" style="33" customWidth="1"/>
    <col min="11783" max="11783" width="14.85546875" style="33" customWidth="1"/>
    <col min="11784" max="11784" width="22.42578125" style="33" customWidth="1"/>
    <col min="11785" max="11785" width="17.28515625" style="33" customWidth="1"/>
    <col min="11786" max="11786" width="41.42578125" style="33" customWidth="1"/>
    <col min="11787" max="11787" width="18.140625" style="33" customWidth="1"/>
    <col min="11788" max="11788" width="2.28515625" style="33" customWidth="1"/>
    <col min="11789" max="11789" width="2.85546875" style="33" customWidth="1"/>
    <col min="11790" max="12028" width="11.42578125" style="33"/>
    <col min="12029" max="12029" width="1.5703125" style="33" customWidth="1"/>
    <col min="12030" max="12030" width="36.28515625" style="33" customWidth="1"/>
    <col min="12031" max="12031" width="6.85546875" style="33" customWidth="1"/>
    <col min="12032" max="12032" width="14.140625" style="33" bestFit="1" customWidth="1"/>
    <col min="12033" max="12033" width="16.42578125" style="33" bestFit="1" customWidth="1"/>
    <col min="12034" max="12034" width="14.140625" style="33" customWidth="1"/>
    <col min="12035" max="12035" width="17.85546875" style="33" customWidth="1"/>
    <col min="12036" max="12036" width="14.28515625" style="33" customWidth="1"/>
    <col min="12037" max="12037" width="12.85546875" style="33" customWidth="1"/>
    <col min="12038" max="12038" width="20.85546875" style="33" customWidth="1"/>
    <col min="12039" max="12039" width="14.85546875" style="33" customWidth="1"/>
    <col min="12040" max="12040" width="22.42578125" style="33" customWidth="1"/>
    <col min="12041" max="12041" width="17.28515625" style="33" customWidth="1"/>
    <col min="12042" max="12042" width="41.42578125" style="33" customWidth="1"/>
    <col min="12043" max="12043" width="18.140625" style="33" customWidth="1"/>
    <col min="12044" max="12044" width="2.28515625" style="33" customWidth="1"/>
    <col min="12045" max="12045" width="2.85546875" style="33" customWidth="1"/>
    <col min="12046" max="12284" width="11.42578125" style="33"/>
    <col min="12285" max="12285" width="1.5703125" style="33" customWidth="1"/>
    <col min="12286" max="12286" width="36.28515625" style="33" customWidth="1"/>
    <col min="12287" max="12287" width="6.85546875" style="33" customWidth="1"/>
    <col min="12288" max="12288" width="14.140625" style="33" bestFit="1" customWidth="1"/>
    <col min="12289" max="12289" width="16.42578125" style="33" bestFit="1" customWidth="1"/>
    <col min="12290" max="12290" width="14.140625" style="33" customWidth="1"/>
    <col min="12291" max="12291" width="17.85546875" style="33" customWidth="1"/>
    <col min="12292" max="12292" width="14.28515625" style="33" customWidth="1"/>
    <col min="12293" max="12293" width="12.85546875" style="33" customWidth="1"/>
    <col min="12294" max="12294" width="20.85546875" style="33" customWidth="1"/>
    <col min="12295" max="12295" width="14.85546875" style="33" customWidth="1"/>
    <col min="12296" max="12296" width="22.42578125" style="33" customWidth="1"/>
    <col min="12297" max="12297" width="17.28515625" style="33" customWidth="1"/>
    <col min="12298" max="12298" width="41.42578125" style="33" customWidth="1"/>
    <col min="12299" max="12299" width="18.140625" style="33" customWidth="1"/>
    <col min="12300" max="12300" width="2.28515625" style="33" customWidth="1"/>
    <col min="12301" max="12301" width="2.85546875" style="33" customWidth="1"/>
    <col min="12302" max="12540" width="11.42578125" style="33"/>
    <col min="12541" max="12541" width="1.5703125" style="33" customWidth="1"/>
    <col min="12542" max="12542" width="36.28515625" style="33" customWidth="1"/>
    <col min="12543" max="12543" width="6.85546875" style="33" customWidth="1"/>
    <col min="12544" max="12544" width="14.140625" style="33" bestFit="1" customWidth="1"/>
    <col min="12545" max="12545" width="16.42578125" style="33" bestFit="1" customWidth="1"/>
    <col min="12546" max="12546" width="14.140625" style="33" customWidth="1"/>
    <col min="12547" max="12547" width="17.85546875" style="33" customWidth="1"/>
    <col min="12548" max="12548" width="14.28515625" style="33" customWidth="1"/>
    <col min="12549" max="12549" width="12.85546875" style="33" customWidth="1"/>
    <col min="12550" max="12550" width="20.85546875" style="33" customWidth="1"/>
    <col min="12551" max="12551" width="14.85546875" style="33" customWidth="1"/>
    <col min="12552" max="12552" width="22.42578125" style="33" customWidth="1"/>
    <col min="12553" max="12553" width="17.28515625" style="33" customWidth="1"/>
    <col min="12554" max="12554" width="41.42578125" style="33" customWidth="1"/>
    <col min="12555" max="12555" width="18.140625" style="33" customWidth="1"/>
    <col min="12556" max="12556" width="2.28515625" style="33" customWidth="1"/>
    <col min="12557" max="12557" width="2.85546875" style="33" customWidth="1"/>
    <col min="12558" max="12796" width="11.42578125" style="33"/>
    <col min="12797" max="12797" width="1.5703125" style="33" customWidth="1"/>
    <col min="12798" max="12798" width="36.28515625" style="33" customWidth="1"/>
    <col min="12799" max="12799" width="6.85546875" style="33" customWidth="1"/>
    <col min="12800" max="12800" width="14.140625" style="33" bestFit="1" customWidth="1"/>
    <col min="12801" max="12801" width="16.42578125" style="33" bestFit="1" customWidth="1"/>
    <col min="12802" max="12802" width="14.140625" style="33" customWidth="1"/>
    <col min="12803" max="12803" width="17.85546875" style="33" customWidth="1"/>
    <col min="12804" max="12804" width="14.28515625" style="33" customWidth="1"/>
    <col min="12805" max="12805" width="12.85546875" style="33" customWidth="1"/>
    <col min="12806" max="12806" width="20.85546875" style="33" customWidth="1"/>
    <col min="12807" max="12807" width="14.85546875" style="33" customWidth="1"/>
    <col min="12808" max="12808" width="22.42578125" style="33" customWidth="1"/>
    <col min="12809" max="12809" width="17.28515625" style="33" customWidth="1"/>
    <col min="12810" max="12810" width="41.42578125" style="33" customWidth="1"/>
    <col min="12811" max="12811" width="18.140625" style="33" customWidth="1"/>
    <col min="12812" max="12812" width="2.28515625" style="33" customWidth="1"/>
    <col min="12813" max="12813" width="2.85546875" style="33" customWidth="1"/>
    <col min="12814" max="13052" width="11.42578125" style="33"/>
    <col min="13053" max="13053" width="1.5703125" style="33" customWidth="1"/>
    <col min="13054" max="13054" width="36.28515625" style="33" customWidth="1"/>
    <col min="13055" max="13055" width="6.85546875" style="33" customWidth="1"/>
    <col min="13056" max="13056" width="14.140625" style="33" bestFit="1" customWidth="1"/>
    <col min="13057" max="13057" width="16.42578125" style="33" bestFit="1" customWidth="1"/>
    <col min="13058" max="13058" width="14.140625" style="33" customWidth="1"/>
    <col min="13059" max="13059" width="17.85546875" style="33" customWidth="1"/>
    <col min="13060" max="13060" width="14.28515625" style="33" customWidth="1"/>
    <col min="13061" max="13061" width="12.85546875" style="33" customWidth="1"/>
    <col min="13062" max="13062" width="20.85546875" style="33" customWidth="1"/>
    <col min="13063" max="13063" width="14.85546875" style="33" customWidth="1"/>
    <col min="13064" max="13064" width="22.42578125" style="33" customWidth="1"/>
    <col min="13065" max="13065" width="17.28515625" style="33" customWidth="1"/>
    <col min="13066" max="13066" width="41.42578125" style="33" customWidth="1"/>
    <col min="13067" max="13067" width="18.140625" style="33" customWidth="1"/>
    <col min="13068" max="13068" width="2.28515625" style="33" customWidth="1"/>
    <col min="13069" max="13069" width="2.85546875" style="33" customWidth="1"/>
    <col min="13070" max="13308" width="11.42578125" style="33"/>
    <col min="13309" max="13309" width="1.5703125" style="33" customWidth="1"/>
    <col min="13310" max="13310" width="36.28515625" style="33" customWidth="1"/>
    <col min="13311" max="13311" width="6.85546875" style="33" customWidth="1"/>
    <col min="13312" max="13312" width="14.140625" style="33" bestFit="1" customWidth="1"/>
    <col min="13313" max="13313" width="16.42578125" style="33" bestFit="1" customWidth="1"/>
    <col min="13314" max="13314" width="14.140625" style="33" customWidth="1"/>
    <col min="13315" max="13315" width="17.85546875" style="33" customWidth="1"/>
    <col min="13316" max="13316" width="14.28515625" style="33" customWidth="1"/>
    <col min="13317" max="13317" width="12.85546875" style="33" customWidth="1"/>
    <col min="13318" max="13318" width="20.85546875" style="33" customWidth="1"/>
    <col min="13319" max="13319" width="14.85546875" style="33" customWidth="1"/>
    <col min="13320" max="13320" width="22.42578125" style="33" customWidth="1"/>
    <col min="13321" max="13321" width="17.28515625" style="33" customWidth="1"/>
    <col min="13322" max="13322" width="41.42578125" style="33" customWidth="1"/>
    <col min="13323" max="13323" width="18.140625" style="33" customWidth="1"/>
    <col min="13324" max="13324" width="2.28515625" style="33" customWidth="1"/>
    <col min="13325" max="13325" width="2.85546875" style="33" customWidth="1"/>
    <col min="13326" max="13564" width="11.42578125" style="33"/>
    <col min="13565" max="13565" width="1.5703125" style="33" customWidth="1"/>
    <col min="13566" max="13566" width="36.28515625" style="33" customWidth="1"/>
    <col min="13567" max="13567" width="6.85546875" style="33" customWidth="1"/>
    <col min="13568" max="13568" width="14.140625" style="33" bestFit="1" customWidth="1"/>
    <col min="13569" max="13569" width="16.42578125" style="33" bestFit="1" customWidth="1"/>
    <col min="13570" max="13570" width="14.140625" style="33" customWidth="1"/>
    <col min="13571" max="13571" width="17.85546875" style="33" customWidth="1"/>
    <col min="13572" max="13572" width="14.28515625" style="33" customWidth="1"/>
    <col min="13573" max="13573" width="12.85546875" style="33" customWidth="1"/>
    <col min="13574" max="13574" width="20.85546875" style="33" customWidth="1"/>
    <col min="13575" max="13575" width="14.85546875" style="33" customWidth="1"/>
    <col min="13576" max="13576" width="22.42578125" style="33" customWidth="1"/>
    <col min="13577" max="13577" width="17.28515625" style="33" customWidth="1"/>
    <col min="13578" max="13578" width="41.42578125" style="33" customWidth="1"/>
    <col min="13579" max="13579" width="18.140625" style="33" customWidth="1"/>
    <col min="13580" max="13580" width="2.28515625" style="33" customWidth="1"/>
    <col min="13581" max="13581" width="2.85546875" style="33" customWidth="1"/>
    <col min="13582" max="13820" width="11.42578125" style="33"/>
    <col min="13821" max="13821" width="1.5703125" style="33" customWidth="1"/>
    <col min="13822" max="13822" width="36.28515625" style="33" customWidth="1"/>
    <col min="13823" max="13823" width="6.85546875" style="33" customWidth="1"/>
    <col min="13824" max="13824" width="14.140625" style="33" bestFit="1" customWidth="1"/>
    <col min="13825" max="13825" width="16.42578125" style="33" bestFit="1" customWidth="1"/>
    <col min="13826" max="13826" width="14.140625" style="33" customWidth="1"/>
    <col min="13827" max="13827" width="17.85546875" style="33" customWidth="1"/>
    <col min="13828" max="13828" width="14.28515625" style="33" customWidth="1"/>
    <col min="13829" max="13829" width="12.85546875" style="33" customWidth="1"/>
    <col min="13830" max="13830" width="20.85546875" style="33" customWidth="1"/>
    <col min="13831" max="13831" width="14.85546875" style="33" customWidth="1"/>
    <col min="13832" max="13832" width="22.42578125" style="33" customWidth="1"/>
    <col min="13833" max="13833" width="17.28515625" style="33" customWidth="1"/>
    <col min="13834" max="13834" width="41.42578125" style="33" customWidth="1"/>
    <col min="13835" max="13835" width="18.140625" style="33" customWidth="1"/>
    <col min="13836" max="13836" width="2.28515625" style="33" customWidth="1"/>
    <col min="13837" max="13837" width="2.85546875" style="33" customWidth="1"/>
    <col min="13838" max="14076" width="11.42578125" style="33"/>
    <col min="14077" max="14077" width="1.5703125" style="33" customWidth="1"/>
    <col min="14078" max="14078" width="36.28515625" style="33" customWidth="1"/>
    <col min="14079" max="14079" width="6.85546875" style="33" customWidth="1"/>
    <col min="14080" max="14080" width="14.140625" style="33" bestFit="1" customWidth="1"/>
    <col min="14081" max="14081" width="16.42578125" style="33" bestFit="1" customWidth="1"/>
    <col min="14082" max="14082" width="14.140625" style="33" customWidth="1"/>
    <col min="14083" max="14083" width="17.85546875" style="33" customWidth="1"/>
    <col min="14084" max="14084" width="14.28515625" style="33" customWidth="1"/>
    <col min="14085" max="14085" width="12.85546875" style="33" customWidth="1"/>
    <col min="14086" max="14086" width="20.85546875" style="33" customWidth="1"/>
    <col min="14087" max="14087" width="14.85546875" style="33" customWidth="1"/>
    <col min="14088" max="14088" width="22.42578125" style="33" customWidth="1"/>
    <col min="14089" max="14089" width="17.28515625" style="33" customWidth="1"/>
    <col min="14090" max="14090" width="41.42578125" style="33" customWidth="1"/>
    <col min="14091" max="14091" width="18.140625" style="33" customWidth="1"/>
    <col min="14092" max="14092" width="2.28515625" style="33" customWidth="1"/>
    <col min="14093" max="14093" width="2.85546875" style="33" customWidth="1"/>
    <col min="14094" max="14332" width="11.42578125" style="33"/>
    <col min="14333" max="14333" width="1.5703125" style="33" customWidth="1"/>
    <col min="14334" max="14334" width="36.28515625" style="33" customWidth="1"/>
    <col min="14335" max="14335" width="6.85546875" style="33" customWidth="1"/>
    <col min="14336" max="14336" width="14.140625" style="33" bestFit="1" customWidth="1"/>
    <col min="14337" max="14337" width="16.42578125" style="33" bestFit="1" customWidth="1"/>
    <col min="14338" max="14338" width="14.140625" style="33" customWidth="1"/>
    <col min="14339" max="14339" width="17.85546875" style="33" customWidth="1"/>
    <col min="14340" max="14340" width="14.28515625" style="33" customWidth="1"/>
    <col min="14341" max="14341" width="12.85546875" style="33" customWidth="1"/>
    <col min="14342" max="14342" width="20.85546875" style="33" customWidth="1"/>
    <col min="14343" max="14343" width="14.85546875" style="33" customWidth="1"/>
    <col min="14344" max="14344" width="22.42578125" style="33" customWidth="1"/>
    <col min="14345" max="14345" width="17.28515625" style="33" customWidth="1"/>
    <col min="14346" max="14346" width="41.42578125" style="33" customWidth="1"/>
    <col min="14347" max="14347" width="18.140625" style="33" customWidth="1"/>
    <col min="14348" max="14348" width="2.28515625" style="33" customWidth="1"/>
    <col min="14349" max="14349" width="2.85546875" style="33" customWidth="1"/>
    <col min="14350" max="14588" width="11.42578125" style="33"/>
    <col min="14589" max="14589" width="1.5703125" style="33" customWidth="1"/>
    <col min="14590" max="14590" width="36.28515625" style="33" customWidth="1"/>
    <col min="14591" max="14591" width="6.85546875" style="33" customWidth="1"/>
    <col min="14592" max="14592" width="14.140625" style="33" bestFit="1" customWidth="1"/>
    <col min="14593" max="14593" width="16.42578125" style="33" bestFit="1" customWidth="1"/>
    <col min="14594" max="14594" width="14.140625" style="33" customWidth="1"/>
    <col min="14595" max="14595" width="17.85546875" style="33" customWidth="1"/>
    <col min="14596" max="14596" width="14.28515625" style="33" customWidth="1"/>
    <col min="14597" max="14597" width="12.85546875" style="33" customWidth="1"/>
    <col min="14598" max="14598" width="20.85546875" style="33" customWidth="1"/>
    <col min="14599" max="14599" width="14.85546875" style="33" customWidth="1"/>
    <col min="14600" max="14600" width="22.42578125" style="33" customWidth="1"/>
    <col min="14601" max="14601" width="17.28515625" style="33" customWidth="1"/>
    <col min="14602" max="14602" width="41.42578125" style="33" customWidth="1"/>
    <col min="14603" max="14603" width="18.140625" style="33" customWidth="1"/>
    <col min="14604" max="14604" width="2.28515625" style="33" customWidth="1"/>
    <col min="14605" max="14605" width="2.85546875" style="33" customWidth="1"/>
    <col min="14606" max="14844" width="11.42578125" style="33"/>
    <col min="14845" max="14845" width="1.5703125" style="33" customWidth="1"/>
    <col min="14846" max="14846" width="36.28515625" style="33" customWidth="1"/>
    <col min="14847" max="14847" width="6.85546875" style="33" customWidth="1"/>
    <col min="14848" max="14848" width="14.140625" style="33" bestFit="1" customWidth="1"/>
    <col min="14849" max="14849" width="16.42578125" style="33" bestFit="1" customWidth="1"/>
    <col min="14850" max="14850" width="14.140625" style="33" customWidth="1"/>
    <col min="14851" max="14851" width="17.85546875" style="33" customWidth="1"/>
    <col min="14852" max="14852" width="14.28515625" style="33" customWidth="1"/>
    <col min="14853" max="14853" width="12.85546875" style="33" customWidth="1"/>
    <col min="14854" max="14854" width="20.85546875" style="33" customWidth="1"/>
    <col min="14855" max="14855" width="14.85546875" style="33" customWidth="1"/>
    <col min="14856" max="14856" width="22.42578125" style="33" customWidth="1"/>
    <col min="14857" max="14857" width="17.28515625" style="33" customWidth="1"/>
    <col min="14858" max="14858" width="41.42578125" style="33" customWidth="1"/>
    <col min="14859" max="14859" width="18.140625" style="33" customWidth="1"/>
    <col min="14860" max="14860" width="2.28515625" style="33" customWidth="1"/>
    <col min="14861" max="14861" width="2.85546875" style="33" customWidth="1"/>
    <col min="14862" max="15100" width="11.42578125" style="33"/>
    <col min="15101" max="15101" width="1.5703125" style="33" customWidth="1"/>
    <col min="15102" max="15102" width="36.28515625" style="33" customWidth="1"/>
    <col min="15103" max="15103" width="6.85546875" style="33" customWidth="1"/>
    <col min="15104" max="15104" width="14.140625" style="33" bestFit="1" customWidth="1"/>
    <col min="15105" max="15105" width="16.42578125" style="33" bestFit="1" customWidth="1"/>
    <col min="15106" max="15106" width="14.140625" style="33" customWidth="1"/>
    <col min="15107" max="15107" width="17.85546875" style="33" customWidth="1"/>
    <col min="15108" max="15108" width="14.28515625" style="33" customWidth="1"/>
    <col min="15109" max="15109" width="12.85546875" style="33" customWidth="1"/>
    <col min="15110" max="15110" width="20.85546875" style="33" customWidth="1"/>
    <col min="15111" max="15111" width="14.85546875" style="33" customWidth="1"/>
    <col min="15112" max="15112" width="22.42578125" style="33" customWidth="1"/>
    <col min="15113" max="15113" width="17.28515625" style="33" customWidth="1"/>
    <col min="15114" max="15114" width="41.42578125" style="33" customWidth="1"/>
    <col min="15115" max="15115" width="18.140625" style="33" customWidth="1"/>
    <col min="15116" max="15116" width="2.28515625" style="33" customWidth="1"/>
    <col min="15117" max="15117" width="2.85546875" style="33" customWidth="1"/>
    <col min="15118" max="15356" width="11.42578125" style="33"/>
    <col min="15357" max="15357" width="1.5703125" style="33" customWidth="1"/>
    <col min="15358" max="15358" width="36.28515625" style="33" customWidth="1"/>
    <col min="15359" max="15359" width="6.85546875" style="33" customWidth="1"/>
    <col min="15360" max="15360" width="14.140625" style="33" bestFit="1" customWidth="1"/>
    <col min="15361" max="15361" width="16.42578125" style="33" bestFit="1" customWidth="1"/>
    <col min="15362" max="15362" width="14.140625" style="33" customWidth="1"/>
    <col min="15363" max="15363" width="17.85546875" style="33" customWidth="1"/>
    <col min="15364" max="15364" width="14.28515625" style="33" customWidth="1"/>
    <col min="15365" max="15365" width="12.85546875" style="33" customWidth="1"/>
    <col min="15366" max="15366" width="20.85546875" style="33" customWidth="1"/>
    <col min="15367" max="15367" width="14.85546875" style="33" customWidth="1"/>
    <col min="15368" max="15368" width="22.42578125" style="33" customWidth="1"/>
    <col min="15369" max="15369" width="17.28515625" style="33" customWidth="1"/>
    <col min="15370" max="15370" width="41.42578125" style="33" customWidth="1"/>
    <col min="15371" max="15371" width="18.140625" style="33" customWidth="1"/>
    <col min="15372" max="15372" width="2.28515625" style="33" customWidth="1"/>
    <col min="15373" max="15373" width="2.85546875" style="33" customWidth="1"/>
    <col min="15374" max="15612" width="11.42578125" style="33"/>
    <col min="15613" max="15613" width="1.5703125" style="33" customWidth="1"/>
    <col min="15614" max="15614" width="36.28515625" style="33" customWidth="1"/>
    <col min="15615" max="15615" width="6.85546875" style="33" customWidth="1"/>
    <col min="15616" max="15616" width="14.140625" style="33" bestFit="1" customWidth="1"/>
    <col min="15617" max="15617" width="16.42578125" style="33" bestFit="1" customWidth="1"/>
    <col min="15618" max="15618" width="14.140625" style="33" customWidth="1"/>
    <col min="15619" max="15619" width="17.85546875" style="33" customWidth="1"/>
    <col min="15620" max="15620" width="14.28515625" style="33" customWidth="1"/>
    <col min="15621" max="15621" width="12.85546875" style="33" customWidth="1"/>
    <col min="15622" max="15622" width="20.85546875" style="33" customWidth="1"/>
    <col min="15623" max="15623" width="14.85546875" style="33" customWidth="1"/>
    <col min="15624" max="15624" width="22.42578125" style="33" customWidth="1"/>
    <col min="15625" max="15625" width="17.28515625" style="33" customWidth="1"/>
    <col min="15626" max="15626" width="41.42578125" style="33" customWidth="1"/>
    <col min="15627" max="15627" width="18.140625" style="33" customWidth="1"/>
    <col min="15628" max="15628" width="2.28515625" style="33" customWidth="1"/>
    <col min="15629" max="15629" width="2.85546875" style="33" customWidth="1"/>
    <col min="15630" max="15868" width="11.42578125" style="33"/>
    <col min="15869" max="15869" width="1.5703125" style="33" customWidth="1"/>
    <col min="15870" max="15870" width="36.28515625" style="33" customWidth="1"/>
    <col min="15871" max="15871" width="6.85546875" style="33" customWidth="1"/>
    <col min="15872" max="15872" width="14.140625" style="33" bestFit="1" customWidth="1"/>
    <col min="15873" max="15873" width="16.42578125" style="33" bestFit="1" customWidth="1"/>
    <col min="15874" max="15874" width="14.140625" style="33" customWidth="1"/>
    <col min="15875" max="15875" width="17.85546875" style="33" customWidth="1"/>
    <col min="15876" max="15876" width="14.28515625" style="33" customWidth="1"/>
    <col min="15877" max="15877" width="12.85546875" style="33" customWidth="1"/>
    <col min="15878" max="15878" width="20.85546875" style="33" customWidth="1"/>
    <col min="15879" max="15879" width="14.85546875" style="33" customWidth="1"/>
    <col min="15880" max="15880" width="22.42578125" style="33" customWidth="1"/>
    <col min="15881" max="15881" width="17.28515625" style="33" customWidth="1"/>
    <col min="15882" max="15882" width="41.42578125" style="33" customWidth="1"/>
    <col min="15883" max="15883" width="18.140625" style="33" customWidth="1"/>
    <col min="15884" max="15884" width="2.28515625" style="33" customWidth="1"/>
    <col min="15885" max="15885" width="2.85546875" style="33" customWidth="1"/>
    <col min="15886" max="16124" width="11.42578125" style="33"/>
    <col min="16125" max="16125" width="1.5703125" style="33" customWidth="1"/>
    <col min="16126" max="16126" width="36.28515625" style="33" customWidth="1"/>
    <col min="16127" max="16127" width="6.85546875" style="33" customWidth="1"/>
    <col min="16128" max="16128" width="14.140625" style="33" bestFit="1" customWidth="1"/>
    <col min="16129" max="16129" width="16.42578125" style="33" bestFit="1" customWidth="1"/>
    <col min="16130" max="16130" width="14.140625" style="33" customWidth="1"/>
    <col min="16131" max="16131" width="17.85546875" style="33" customWidth="1"/>
    <col min="16132" max="16132" width="14.28515625" style="33" customWidth="1"/>
    <col min="16133" max="16133" width="12.85546875" style="33" customWidth="1"/>
    <col min="16134" max="16134" width="20.85546875" style="33" customWidth="1"/>
    <col min="16135" max="16135" width="14.85546875" style="33" customWidth="1"/>
    <col min="16136" max="16136" width="22.42578125" style="33" customWidth="1"/>
    <col min="16137" max="16137" width="17.28515625" style="33" customWidth="1"/>
    <col min="16138" max="16138" width="41.42578125" style="33" customWidth="1"/>
    <col min="16139" max="16139" width="18.140625" style="33" customWidth="1"/>
    <col min="16140" max="16140" width="2.28515625" style="33" customWidth="1"/>
    <col min="16141" max="16141" width="2.85546875" style="33" customWidth="1"/>
    <col min="16142" max="16384" width="11.42578125" style="33"/>
  </cols>
  <sheetData>
    <row r="1" spans="2:11" x14ac:dyDescent="0.25"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x14ac:dyDescent="0.25">
      <c r="B2" s="139" t="s">
        <v>23</v>
      </c>
      <c r="C2" s="139"/>
      <c r="D2" s="139"/>
      <c r="E2" s="139"/>
      <c r="F2" s="139"/>
      <c r="G2" s="139"/>
      <c r="H2" s="139"/>
      <c r="I2" s="139"/>
      <c r="J2" s="139"/>
      <c r="K2" s="139"/>
    </row>
    <row r="5" spans="2:11" ht="28.5" customHeight="1" x14ac:dyDescent="0.25">
      <c r="C5" s="60" t="s">
        <v>16</v>
      </c>
      <c r="D5" s="60" t="s">
        <v>0</v>
      </c>
      <c r="E5" s="61" t="s">
        <v>1</v>
      </c>
      <c r="F5" s="61" t="s">
        <v>2</v>
      </c>
      <c r="G5" s="61" t="s">
        <v>11</v>
      </c>
      <c r="H5" s="61" t="s">
        <v>12</v>
      </c>
      <c r="I5" s="61" t="s">
        <v>3</v>
      </c>
      <c r="J5" s="62" t="s">
        <v>4</v>
      </c>
      <c r="K5" s="61" t="s">
        <v>7</v>
      </c>
    </row>
    <row r="6" spans="2:11" x14ac:dyDescent="0.25">
      <c r="B6" s="30">
        <v>2018</v>
      </c>
      <c r="C6" s="12">
        <v>1</v>
      </c>
      <c r="D6" s="12">
        <v>46</v>
      </c>
      <c r="E6" s="13">
        <v>43333</v>
      </c>
      <c r="F6" s="14" t="s">
        <v>5</v>
      </c>
      <c r="G6" s="13">
        <v>43368</v>
      </c>
      <c r="H6" s="15">
        <v>17104253</v>
      </c>
      <c r="I6" s="15">
        <v>7000000</v>
      </c>
      <c r="J6" s="15">
        <v>24104252</v>
      </c>
      <c r="K6" s="16">
        <v>43374</v>
      </c>
    </row>
    <row r="7" spans="2:11" x14ac:dyDescent="0.25">
      <c r="B7" s="31"/>
      <c r="C7" s="165"/>
      <c r="D7" s="84"/>
      <c r="E7" s="155"/>
      <c r="F7" s="155"/>
      <c r="G7" s="155"/>
      <c r="H7" s="158" t="s">
        <v>8</v>
      </c>
      <c r="I7" s="158"/>
      <c r="J7" s="166">
        <f>SUM(J6)</f>
        <v>24104252</v>
      </c>
      <c r="K7" s="167"/>
    </row>
    <row r="8" spans="2:11" x14ac:dyDescent="0.25">
      <c r="B8" s="11"/>
      <c r="C8" s="165"/>
      <c r="D8" s="84"/>
      <c r="E8" s="155"/>
      <c r="F8" s="155"/>
      <c r="G8" s="155"/>
      <c r="H8" s="87" t="s">
        <v>9</v>
      </c>
      <c r="I8" s="87"/>
      <c r="J8" s="166">
        <v>22792185</v>
      </c>
      <c r="K8" s="167"/>
    </row>
    <row r="9" spans="2:11" x14ac:dyDescent="0.25">
      <c r="B9" s="22"/>
      <c r="C9" s="154"/>
      <c r="D9" s="17"/>
      <c r="E9" s="18"/>
      <c r="F9" s="18"/>
      <c r="G9" s="18"/>
      <c r="H9" s="25" t="s">
        <v>10</v>
      </c>
      <c r="I9" s="25"/>
      <c r="J9" s="55">
        <f>J7/J8</f>
        <v>1.0575665299312023</v>
      </c>
      <c r="K9" s="21"/>
    </row>
    <row r="10" spans="2:11" x14ac:dyDescent="0.25">
      <c r="B10" s="145"/>
      <c r="C10" s="34"/>
      <c r="D10" s="34"/>
      <c r="E10" s="156"/>
      <c r="F10" s="156"/>
      <c r="G10" s="156"/>
      <c r="H10" s="37"/>
      <c r="I10" s="37"/>
      <c r="J10" s="58"/>
      <c r="K10" s="157"/>
    </row>
    <row r="11" spans="2:11" x14ac:dyDescent="0.25">
      <c r="B11" s="145"/>
      <c r="C11" s="34"/>
      <c r="D11" s="146"/>
      <c r="E11" s="147"/>
      <c r="F11" s="147"/>
      <c r="G11" s="147"/>
      <c r="H11" s="144"/>
      <c r="I11" s="144"/>
      <c r="J11" s="148"/>
      <c r="K11" s="149"/>
    </row>
    <row r="12" spans="2:11" ht="29.25" x14ac:dyDescent="0.25">
      <c r="C12" s="60" t="s">
        <v>16</v>
      </c>
      <c r="D12" s="60" t="s">
        <v>0</v>
      </c>
      <c r="E12" s="61" t="s">
        <v>1</v>
      </c>
      <c r="F12" s="61" t="s">
        <v>2</v>
      </c>
      <c r="G12" s="61" t="s">
        <v>11</v>
      </c>
      <c r="H12" s="61" t="s">
        <v>12</v>
      </c>
      <c r="I12" s="61" t="s">
        <v>3</v>
      </c>
      <c r="J12" s="62" t="s">
        <v>4</v>
      </c>
      <c r="K12" s="61" t="s">
        <v>7</v>
      </c>
    </row>
    <row r="13" spans="2:11" ht="15" customHeight="1" x14ac:dyDescent="0.25">
      <c r="B13" s="30">
        <v>2019</v>
      </c>
      <c r="C13" s="33">
        <v>1</v>
      </c>
      <c r="D13" s="150">
        <v>68</v>
      </c>
      <c r="E13" s="41">
        <v>43681</v>
      </c>
      <c r="F13" s="40" t="s">
        <v>5</v>
      </c>
      <c r="G13" s="41">
        <v>43763</v>
      </c>
      <c r="H13" s="42">
        <v>16731762</v>
      </c>
      <c r="I13" s="42">
        <v>7000000</v>
      </c>
      <c r="J13" s="42">
        <v>23731762</v>
      </c>
      <c r="K13" s="43">
        <v>43769</v>
      </c>
    </row>
    <row r="14" spans="2:11" x14ac:dyDescent="0.25">
      <c r="B14" s="31"/>
      <c r="C14" s="33">
        <v>2</v>
      </c>
      <c r="D14" s="152">
        <v>58</v>
      </c>
      <c r="E14" s="46">
        <v>43741</v>
      </c>
      <c r="F14" s="47" t="s">
        <v>6</v>
      </c>
      <c r="G14" s="46">
        <v>44400</v>
      </c>
      <c r="H14" s="67">
        <v>9128447</v>
      </c>
      <c r="I14" s="153" t="s">
        <v>24</v>
      </c>
      <c r="J14" s="48">
        <f>H14</f>
        <v>9128447</v>
      </c>
      <c r="K14" s="50">
        <v>44426</v>
      </c>
    </row>
    <row r="15" spans="2:11" x14ac:dyDescent="0.25">
      <c r="B15" s="31"/>
      <c r="C15" s="17"/>
      <c r="D15" s="17"/>
      <c r="E15" s="52"/>
      <c r="F15" s="51"/>
      <c r="G15" s="52"/>
      <c r="H15" s="143" t="s">
        <v>8</v>
      </c>
      <c r="I15" s="143"/>
      <c r="J15" s="53">
        <f>SUM(J13:J14)</f>
        <v>32860209</v>
      </c>
      <c r="K15" s="54"/>
    </row>
    <row r="16" spans="2:11" x14ac:dyDescent="0.25">
      <c r="B16" s="31"/>
      <c r="C16" s="17"/>
      <c r="D16" s="17"/>
      <c r="E16" s="52"/>
      <c r="F16" s="51"/>
      <c r="G16" s="52"/>
      <c r="H16" s="19" t="s">
        <v>9</v>
      </c>
      <c r="I16" s="19"/>
      <c r="J16" s="53">
        <v>25813818</v>
      </c>
      <c r="K16" s="54"/>
    </row>
    <row r="17" spans="2:11" x14ac:dyDescent="0.25">
      <c r="B17" s="32"/>
      <c r="C17" s="17"/>
      <c r="D17" s="17"/>
      <c r="E17" s="52"/>
      <c r="F17" s="51"/>
      <c r="G17" s="52"/>
      <c r="H17" s="25" t="s">
        <v>10</v>
      </c>
      <c r="I17" s="25"/>
      <c r="J17" s="55">
        <f>J15/J16</f>
        <v>1.2729697327222187</v>
      </c>
      <c r="K17" s="54"/>
    </row>
    <row r="18" spans="2:11" x14ac:dyDescent="0.25">
      <c r="B18" s="145"/>
      <c r="C18" s="34"/>
      <c r="D18" s="34"/>
      <c r="E18" s="57"/>
      <c r="F18" s="56"/>
      <c r="G18" s="57"/>
      <c r="H18" s="37"/>
      <c r="I18" s="37"/>
      <c r="J18" s="58"/>
      <c r="K18" s="59"/>
    </row>
    <row r="19" spans="2:11" x14ac:dyDescent="0.25">
      <c r="B19" s="145"/>
      <c r="C19" s="34"/>
      <c r="D19" s="34"/>
      <c r="E19" s="57"/>
      <c r="F19" s="56"/>
      <c r="G19" s="57"/>
      <c r="H19" s="37"/>
      <c r="I19" s="37"/>
      <c r="J19" s="58"/>
      <c r="K19" s="59"/>
    </row>
    <row r="20" spans="2:11" ht="29.25" x14ac:dyDescent="0.25">
      <c r="C20" s="60" t="s">
        <v>16</v>
      </c>
      <c r="D20" s="60" t="s">
        <v>0</v>
      </c>
      <c r="E20" s="61" t="s">
        <v>1</v>
      </c>
      <c r="F20" s="61" t="s">
        <v>2</v>
      </c>
      <c r="G20" s="61" t="s">
        <v>11</v>
      </c>
      <c r="H20" s="61" t="s">
        <v>12</v>
      </c>
      <c r="I20" s="61" t="s">
        <v>3</v>
      </c>
      <c r="J20" s="62" t="s">
        <v>4</v>
      </c>
      <c r="K20" s="61" t="s">
        <v>7</v>
      </c>
    </row>
    <row r="21" spans="2:11" x14ac:dyDescent="0.25">
      <c r="B21" s="30">
        <v>2020</v>
      </c>
      <c r="C21" s="5">
        <v>1</v>
      </c>
      <c r="D21" s="45">
        <v>67</v>
      </c>
      <c r="E21" s="46">
        <v>43889</v>
      </c>
      <c r="F21" s="47" t="s">
        <v>5</v>
      </c>
      <c r="G21" s="46">
        <v>43957</v>
      </c>
      <c r="H21" s="49">
        <v>28328421</v>
      </c>
      <c r="I21" s="49">
        <v>7000000</v>
      </c>
      <c r="J21" s="49">
        <v>35328421</v>
      </c>
      <c r="K21" s="50">
        <v>43972</v>
      </c>
    </row>
    <row r="22" spans="2:11" x14ac:dyDescent="0.25">
      <c r="B22" s="31"/>
      <c r="C22" s="133"/>
      <c r="D22" s="134"/>
      <c r="E22" s="52"/>
      <c r="F22" s="51"/>
      <c r="G22" s="52"/>
      <c r="H22" s="143" t="s">
        <v>8</v>
      </c>
      <c r="I22" s="143"/>
      <c r="J22" s="53">
        <f>SUM(J21)</f>
        <v>35328421</v>
      </c>
      <c r="K22" s="54"/>
    </row>
    <row r="23" spans="2:11" x14ac:dyDescent="0.25">
      <c r="B23" s="31"/>
      <c r="C23" s="133"/>
      <c r="D23" s="134"/>
      <c r="E23" s="52"/>
      <c r="F23" s="51"/>
      <c r="G23" s="52"/>
      <c r="H23" s="19" t="s">
        <v>9</v>
      </c>
      <c r="I23" s="19"/>
      <c r="J23" s="53">
        <v>21741416</v>
      </c>
      <c r="K23" s="54"/>
    </row>
    <row r="24" spans="2:11" x14ac:dyDescent="0.25">
      <c r="B24" s="32"/>
      <c r="C24" s="133"/>
      <c r="D24" s="134"/>
      <c r="E24" s="52"/>
      <c r="F24" s="51"/>
      <c r="G24" s="52"/>
      <c r="H24" s="25" t="s">
        <v>10</v>
      </c>
      <c r="I24" s="25"/>
      <c r="J24" s="55">
        <f>J22/J23</f>
        <v>1.6249365266733318</v>
      </c>
      <c r="K24" s="54"/>
    </row>
    <row r="25" spans="2:11" x14ac:dyDescent="0.25">
      <c r="D25" s="34"/>
      <c r="E25" s="57"/>
      <c r="F25" s="56"/>
      <c r="G25" s="57"/>
      <c r="H25" s="37"/>
      <c r="I25" s="37"/>
      <c r="J25" s="58"/>
      <c r="K25" s="59"/>
    </row>
    <row r="26" spans="2:11" x14ac:dyDescent="0.25">
      <c r="D26" s="34"/>
      <c r="E26" s="57"/>
      <c r="F26" s="56"/>
      <c r="G26" s="57"/>
      <c r="H26" s="37"/>
      <c r="I26" s="37"/>
      <c r="J26" s="58"/>
      <c r="K26" s="59"/>
    </row>
    <row r="27" spans="2:11" ht="29.25" x14ac:dyDescent="0.25">
      <c r="C27" s="60" t="s">
        <v>16</v>
      </c>
      <c r="D27" s="60" t="s">
        <v>0</v>
      </c>
      <c r="E27" s="61" t="s">
        <v>1</v>
      </c>
      <c r="F27" s="61" t="s">
        <v>2</v>
      </c>
      <c r="G27" s="61" t="s">
        <v>11</v>
      </c>
      <c r="H27" s="61" t="s">
        <v>12</v>
      </c>
      <c r="I27" s="61" t="s">
        <v>3</v>
      </c>
      <c r="J27" s="62" t="s">
        <v>4</v>
      </c>
      <c r="K27" s="61" t="s">
        <v>7</v>
      </c>
    </row>
    <row r="28" spans="2:11" x14ac:dyDescent="0.25">
      <c r="B28" s="162">
        <v>2023</v>
      </c>
      <c r="C28" s="5">
        <v>1</v>
      </c>
      <c r="D28" s="159">
        <v>56</v>
      </c>
      <c r="E28" s="46">
        <v>45042</v>
      </c>
      <c r="F28" s="47" t="s">
        <v>5</v>
      </c>
      <c r="G28" s="6">
        <v>45056</v>
      </c>
      <c r="H28" s="44">
        <v>1371337</v>
      </c>
      <c r="I28" s="49">
        <v>7000000</v>
      </c>
      <c r="J28" s="42">
        <v>8371337</v>
      </c>
      <c r="K28" s="43">
        <v>45076</v>
      </c>
    </row>
    <row r="29" spans="2:11" x14ac:dyDescent="0.25">
      <c r="B29" s="163"/>
      <c r="C29" s="12">
        <v>2</v>
      </c>
      <c r="D29" s="160">
        <v>72</v>
      </c>
      <c r="E29" s="100">
        <v>45064</v>
      </c>
      <c r="F29" s="101" t="s">
        <v>5</v>
      </c>
      <c r="G29" s="13">
        <v>45077</v>
      </c>
      <c r="H29" s="161">
        <v>3597928</v>
      </c>
      <c r="I29" s="130" t="s">
        <v>25</v>
      </c>
      <c r="J29" s="67">
        <f>H29</f>
        <v>3597928</v>
      </c>
      <c r="K29" s="46" t="s">
        <v>14</v>
      </c>
    </row>
    <row r="30" spans="2:11" x14ac:dyDescent="0.25">
      <c r="B30" s="163"/>
      <c r="C30" s="154"/>
      <c r="D30" s="17"/>
      <c r="E30" s="122"/>
      <c r="F30" s="122"/>
      <c r="G30" s="122"/>
      <c r="H30" s="143" t="s">
        <v>8</v>
      </c>
      <c r="I30" s="143"/>
      <c r="J30" s="53">
        <f>SUM(J28:J29)</f>
        <v>11969265</v>
      </c>
      <c r="K30" s="28"/>
    </row>
    <row r="31" spans="2:11" x14ac:dyDescent="0.25">
      <c r="B31" s="163"/>
      <c r="C31" s="154"/>
      <c r="D31" s="17"/>
      <c r="E31" s="122"/>
      <c r="F31" s="122"/>
      <c r="G31" s="122"/>
      <c r="H31" s="19" t="s">
        <v>9</v>
      </c>
      <c r="I31" s="19"/>
      <c r="J31" s="53">
        <v>14265032</v>
      </c>
      <c r="K31" s="28"/>
    </row>
    <row r="32" spans="2:11" x14ac:dyDescent="0.25">
      <c r="B32" s="164"/>
      <c r="C32" s="154"/>
      <c r="D32" s="17"/>
      <c r="E32" s="122"/>
      <c r="F32" s="122"/>
      <c r="G32" s="122"/>
      <c r="H32" s="25" t="s">
        <v>10</v>
      </c>
      <c r="I32" s="25"/>
      <c r="J32" s="55">
        <f>J30/J31</f>
        <v>0.83906331230101694</v>
      </c>
      <c r="K32" s="28"/>
    </row>
  </sheetData>
  <mergeCells count="13">
    <mergeCell ref="C24:D24"/>
    <mergeCell ref="B21:B24"/>
    <mergeCell ref="H31:I31"/>
    <mergeCell ref="B28:B32"/>
    <mergeCell ref="B1:K1"/>
    <mergeCell ref="B2:K2"/>
    <mergeCell ref="H16:I16"/>
    <mergeCell ref="B13:B17"/>
    <mergeCell ref="H23:I23"/>
    <mergeCell ref="C22:D22"/>
    <mergeCell ref="C23:D23"/>
    <mergeCell ref="H8:I8"/>
    <mergeCell ref="B6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E8DB-57FD-4B32-871B-1A139B55D217}">
  <dimension ref="B1:K959"/>
  <sheetViews>
    <sheetView showGridLines="0" workbookViewId="0">
      <selection activeCell="J8" sqref="J8"/>
    </sheetView>
  </sheetViews>
  <sheetFormatPr baseColWidth="10" defaultColWidth="14.42578125" defaultRowHeight="15" customHeight="1" x14ac:dyDescent="0.25"/>
  <cols>
    <col min="1" max="1" width="8.42578125" style="168" customWidth="1"/>
    <col min="2" max="2" width="5.42578125" style="168" customWidth="1"/>
    <col min="3" max="3" width="4.28515625" style="168" bestFit="1" customWidth="1"/>
    <col min="4" max="4" width="7.140625" style="168" bestFit="1" customWidth="1"/>
    <col min="5" max="5" width="12.7109375" style="168" bestFit="1" customWidth="1"/>
    <col min="6" max="6" width="12.28515625" style="168" customWidth="1"/>
    <col min="7" max="7" width="13.42578125" style="168" bestFit="1" customWidth="1"/>
    <col min="8" max="8" width="11.85546875" style="168" bestFit="1" customWidth="1"/>
    <col min="9" max="9" width="14.140625" style="168" bestFit="1" customWidth="1"/>
    <col min="10" max="10" width="17.28515625" style="168" bestFit="1" customWidth="1"/>
    <col min="11" max="11" width="19.7109375" style="168" bestFit="1" customWidth="1"/>
    <col min="12" max="23" width="10" style="168" customWidth="1"/>
    <col min="24" max="16384" width="14.42578125" style="168"/>
  </cols>
  <sheetData>
    <row r="1" spans="2:11" ht="15" customHeight="1" x14ac:dyDescent="0.25"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2:11" ht="15" customHeight="1" x14ac:dyDescent="0.25">
      <c r="B2" s="139" t="s">
        <v>23</v>
      </c>
      <c r="C2" s="139"/>
      <c r="D2" s="139"/>
      <c r="E2" s="139"/>
      <c r="F2" s="139"/>
      <c r="G2" s="139"/>
      <c r="H2" s="139"/>
      <c r="I2" s="139"/>
      <c r="J2" s="139"/>
      <c r="K2" s="139"/>
    </row>
    <row r="4" spans="2:11" x14ac:dyDescent="0.25">
      <c r="E4" s="169"/>
      <c r="F4" s="169"/>
      <c r="G4" s="169"/>
    </row>
    <row r="5" spans="2:11" ht="28.5" customHeight="1" x14ac:dyDescent="0.25">
      <c r="C5" s="60" t="s">
        <v>16</v>
      </c>
      <c r="D5" s="60" t="s">
        <v>0</v>
      </c>
      <c r="E5" s="61" t="s">
        <v>1</v>
      </c>
      <c r="F5" s="61" t="s">
        <v>2</v>
      </c>
      <c r="G5" s="61" t="s">
        <v>11</v>
      </c>
      <c r="H5" s="61" t="s">
        <v>12</v>
      </c>
      <c r="I5" s="61" t="s">
        <v>3</v>
      </c>
      <c r="J5" s="62" t="s">
        <v>4</v>
      </c>
      <c r="K5" s="61" t="s">
        <v>7</v>
      </c>
    </row>
    <row r="6" spans="2:11" x14ac:dyDescent="0.25">
      <c r="B6" s="183">
        <v>2020</v>
      </c>
      <c r="C6" s="170">
        <v>1</v>
      </c>
      <c r="D6" s="171">
        <v>56</v>
      </c>
      <c r="E6" s="172">
        <v>44021</v>
      </c>
      <c r="F6" s="172" t="s">
        <v>5</v>
      </c>
      <c r="G6" s="173">
        <v>44098</v>
      </c>
      <c r="H6" s="174">
        <v>213040</v>
      </c>
      <c r="I6" s="174">
        <v>7000000</v>
      </c>
      <c r="J6" s="174">
        <v>7213040</v>
      </c>
      <c r="K6" s="175">
        <v>44105</v>
      </c>
    </row>
    <row r="7" spans="2:11" x14ac:dyDescent="0.25">
      <c r="B7" s="184"/>
      <c r="C7" s="176"/>
      <c r="D7" s="177"/>
      <c r="E7" s="178"/>
      <c r="F7" s="178"/>
      <c r="G7" s="178"/>
      <c r="H7" s="143" t="s">
        <v>8</v>
      </c>
      <c r="I7" s="143"/>
      <c r="J7" s="186">
        <f>SUM(J6)</f>
        <v>7213040</v>
      </c>
      <c r="K7" s="179"/>
    </row>
    <row r="8" spans="2:11" ht="15.75" customHeight="1" x14ac:dyDescent="0.25">
      <c r="B8" s="184"/>
      <c r="C8" s="176"/>
      <c r="D8" s="177"/>
      <c r="E8" s="180"/>
      <c r="F8" s="180"/>
      <c r="G8" s="180"/>
      <c r="H8" s="19" t="s">
        <v>9</v>
      </c>
      <c r="I8" s="19"/>
      <c r="J8" s="186">
        <v>57246</v>
      </c>
      <c r="K8" s="181"/>
    </row>
    <row r="9" spans="2:11" ht="15.75" customHeight="1" x14ac:dyDescent="0.25">
      <c r="B9" s="185"/>
      <c r="C9" s="176"/>
      <c r="D9" s="177"/>
      <c r="E9" s="180"/>
      <c r="F9" s="180"/>
      <c r="G9" s="180"/>
      <c r="H9" s="182" t="s">
        <v>10</v>
      </c>
      <c r="I9" s="182"/>
      <c r="J9" s="55">
        <f>J7/J8</f>
        <v>126.00076861265416</v>
      </c>
      <c r="K9" s="181"/>
    </row>
    <row r="10" spans="2:11" ht="15.75" customHeight="1" x14ac:dyDescent="0.25">
      <c r="E10" s="169"/>
      <c r="F10" s="169"/>
      <c r="G10" s="169"/>
    </row>
    <row r="11" spans="2:11" ht="15.75" customHeight="1" x14ac:dyDescent="0.25">
      <c r="E11" s="169"/>
      <c r="F11" s="169"/>
      <c r="G11" s="169"/>
    </row>
    <row r="12" spans="2:11" ht="15.75" customHeight="1" x14ac:dyDescent="0.25">
      <c r="E12" s="169"/>
      <c r="F12" s="169"/>
      <c r="G12" s="169"/>
    </row>
    <row r="13" spans="2:11" ht="15.75" customHeight="1" x14ac:dyDescent="0.25">
      <c r="E13" s="169"/>
      <c r="F13" s="169"/>
      <c r="G13" s="169"/>
    </row>
    <row r="14" spans="2:11" ht="15.75" customHeight="1" x14ac:dyDescent="0.25">
      <c r="E14" s="169"/>
      <c r="F14" s="169"/>
      <c r="G14" s="169"/>
    </row>
    <row r="15" spans="2:11" ht="15.75" customHeight="1" x14ac:dyDescent="0.25">
      <c r="E15" s="169"/>
      <c r="F15" s="169"/>
      <c r="G15" s="169"/>
    </row>
    <row r="16" spans="2:11" ht="15.75" customHeight="1" x14ac:dyDescent="0.25">
      <c r="E16" s="169"/>
      <c r="F16" s="169"/>
      <c r="G16" s="169"/>
    </row>
    <row r="17" spans="5:7" ht="15.75" customHeight="1" x14ac:dyDescent="0.25">
      <c r="E17" s="169"/>
      <c r="F17" s="169"/>
      <c r="G17" s="169"/>
    </row>
    <row r="18" spans="5:7" ht="15.75" customHeight="1" x14ac:dyDescent="0.25">
      <c r="E18" s="169"/>
      <c r="F18" s="169"/>
      <c r="G18" s="169"/>
    </row>
    <row r="19" spans="5:7" ht="15.75" customHeight="1" x14ac:dyDescent="0.25">
      <c r="E19" s="169"/>
      <c r="F19" s="169"/>
      <c r="G19" s="169"/>
    </row>
    <row r="20" spans="5:7" ht="15.75" customHeight="1" x14ac:dyDescent="0.25">
      <c r="E20" s="169"/>
      <c r="F20" s="169"/>
      <c r="G20" s="169"/>
    </row>
    <row r="21" spans="5:7" ht="15.75" customHeight="1" x14ac:dyDescent="0.25">
      <c r="E21" s="169"/>
      <c r="F21" s="169"/>
      <c r="G21" s="169"/>
    </row>
    <row r="22" spans="5:7" ht="15.75" customHeight="1" x14ac:dyDescent="0.25">
      <c r="E22" s="169"/>
      <c r="F22" s="169"/>
      <c r="G22" s="169"/>
    </row>
    <row r="23" spans="5:7" ht="15.75" customHeight="1" x14ac:dyDescent="0.25">
      <c r="E23" s="169"/>
      <c r="F23" s="169"/>
      <c r="G23" s="169"/>
    </row>
    <row r="24" spans="5:7" ht="15.75" customHeight="1" x14ac:dyDescent="0.25">
      <c r="E24" s="169"/>
      <c r="F24" s="169"/>
      <c r="G24" s="169"/>
    </row>
    <row r="25" spans="5:7" ht="15.75" customHeight="1" x14ac:dyDescent="0.25">
      <c r="E25" s="169"/>
      <c r="F25" s="169"/>
      <c r="G25" s="169"/>
    </row>
    <row r="26" spans="5:7" ht="15.75" customHeight="1" x14ac:dyDescent="0.25">
      <c r="E26" s="169"/>
      <c r="F26" s="169"/>
      <c r="G26" s="169"/>
    </row>
    <row r="27" spans="5:7" ht="15.75" customHeight="1" x14ac:dyDescent="0.25">
      <c r="E27" s="169"/>
      <c r="F27" s="169"/>
      <c r="G27" s="169"/>
    </row>
    <row r="28" spans="5:7" ht="15.75" customHeight="1" x14ac:dyDescent="0.25">
      <c r="E28" s="169"/>
      <c r="F28" s="169"/>
      <c r="G28" s="169"/>
    </row>
    <row r="29" spans="5:7" ht="15.75" customHeight="1" x14ac:dyDescent="0.25">
      <c r="E29" s="169"/>
      <c r="F29" s="169"/>
      <c r="G29" s="169"/>
    </row>
    <row r="30" spans="5:7" ht="15.75" customHeight="1" x14ac:dyDescent="0.25">
      <c r="E30" s="169"/>
      <c r="F30" s="169"/>
      <c r="G30" s="169"/>
    </row>
    <row r="31" spans="5:7" ht="15.75" customHeight="1" x14ac:dyDescent="0.25">
      <c r="E31" s="169"/>
      <c r="F31" s="169"/>
      <c r="G31" s="169"/>
    </row>
    <row r="32" spans="5:7" ht="15.75" customHeight="1" x14ac:dyDescent="0.25">
      <c r="E32" s="169"/>
      <c r="F32" s="169"/>
      <c r="G32" s="169"/>
    </row>
    <row r="33" spans="5:7" ht="15.75" customHeight="1" x14ac:dyDescent="0.25">
      <c r="E33" s="169"/>
      <c r="F33" s="169"/>
      <c r="G33" s="169"/>
    </row>
    <row r="34" spans="5:7" ht="15.75" customHeight="1" x14ac:dyDescent="0.25">
      <c r="E34" s="169"/>
      <c r="F34" s="169"/>
      <c r="G34" s="169"/>
    </row>
    <row r="35" spans="5:7" ht="15.75" customHeight="1" x14ac:dyDescent="0.25">
      <c r="E35" s="169"/>
      <c r="F35" s="169"/>
      <c r="G35" s="169"/>
    </row>
    <row r="36" spans="5:7" ht="15.75" customHeight="1" x14ac:dyDescent="0.25">
      <c r="E36" s="169"/>
      <c r="F36" s="169"/>
      <c r="G36" s="169"/>
    </row>
    <row r="37" spans="5:7" ht="15.75" customHeight="1" x14ac:dyDescent="0.25">
      <c r="E37" s="169"/>
      <c r="F37" s="169"/>
      <c r="G37" s="169"/>
    </row>
    <row r="38" spans="5:7" ht="15.75" customHeight="1" x14ac:dyDescent="0.25">
      <c r="E38" s="169"/>
      <c r="F38" s="169"/>
      <c r="G38" s="169"/>
    </row>
    <row r="39" spans="5:7" ht="15.75" customHeight="1" x14ac:dyDescent="0.25">
      <c r="E39" s="169"/>
      <c r="F39" s="169"/>
      <c r="G39" s="169"/>
    </row>
    <row r="40" spans="5:7" ht="15.75" customHeight="1" x14ac:dyDescent="0.25">
      <c r="E40" s="169"/>
      <c r="F40" s="169"/>
      <c r="G40" s="169"/>
    </row>
    <row r="41" spans="5:7" ht="15.75" customHeight="1" x14ac:dyDescent="0.25">
      <c r="E41" s="169"/>
      <c r="F41" s="169"/>
      <c r="G41" s="169"/>
    </row>
    <row r="42" spans="5:7" ht="15.75" customHeight="1" x14ac:dyDescent="0.25">
      <c r="E42" s="169"/>
      <c r="F42" s="169"/>
      <c r="G42" s="169"/>
    </row>
    <row r="43" spans="5:7" ht="15.75" customHeight="1" x14ac:dyDescent="0.25">
      <c r="E43" s="169"/>
      <c r="F43" s="169"/>
      <c r="G43" s="169"/>
    </row>
    <row r="44" spans="5:7" ht="15.75" customHeight="1" x14ac:dyDescent="0.25">
      <c r="E44" s="169"/>
      <c r="F44" s="169"/>
      <c r="G44" s="169"/>
    </row>
    <row r="45" spans="5:7" ht="15.75" customHeight="1" x14ac:dyDescent="0.25">
      <c r="E45" s="169"/>
      <c r="F45" s="169"/>
      <c r="G45" s="169"/>
    </row>
    <row r="46" spans="5:7" ht="15.75" customHeight="1" x14ac:dyDescent="0.25">
      <c r="E46" s="169"/>
      <c r="F46" s="169"/>
      <c r="G46" s="169"/>
    </row>
    <row r="47" spans="5:7" ht="15.75" customHeight="1" x14ac:dyDescent="0.25">
      <c r="E47" s="169"/>
      <c r="F47" s="169"/>
      <c r="G47" s="169"/>
    </row>
    <row r="48" spans="5:7" ht="15.75" customHeight="1" x14ac:dyDescent="0.25">
      <c r="E48" s="169"/>
      <c r="F48" s="169"/>
      <c r="G48" s="169"/>
    </row>
    <row r="49" spans="5:7" ht="15.75" customHeight="1" x14ac:dyDescent="0.25">
      <c r="E49" s="169"/>
      <c r="F49" s="169"/>
      <c r="G49" s="169"/>
    </row>
    <row r="50" spans="5:7" ht="15.75" customHeight="1" x14ac:dyDescent="0.25">
      <c r="E50" s="169"/>
      <c r="F50" s="169"/>
      <c r="G50" s="169"/>
    </row>
    <row r="51" spans="5:7" ht="15.75" customHeight="1" x14ac:dyDescent="0.25">
      <c r="E51" s="169"/>
      <c r="F51" s="169"/>
      <c r="G51" s="169"/>
    </row>
    <row r="52" spans="5:7" ht="15.75" customHeight="1" x14ac:dyDescent="0.25">
      <c r="E52" s="169"/>
      <c r="F52" s="169"/>
      <c r="G52" s="169"/>
    </row>
    <row r="53" spans="5:7" ht="15.75" customHeight="1" x14ac:dyDescent="0.25">
      <c r="E53" s="169"/>
      <c r="F53" s="169"/>
      <c r="G53" s="169"/>
    </row>
    <row r="54" spans="5:7" ht="15.75" customHeight="1" x14ac:dyDescent="0.25">
      <c r="E54" s="169"/>
      <c r="F54" s="169"/>
      <c r="G54" s="169"/>
    </row>
    <row r="55" spans="5:7" ht="15.75" customHeight="1" x14ac:dyDescent="0.25">
      <c r="E55" s="169"/>
      <c r="F55" s="169"/>
      <c r="G55" s="169"/>
    </row>
    <row r="56" spans="5:7" ht="15.75" customHeight="1" x14ac:dyDescent="0.25">
      <c r="E56" s="169"/>
      <c r="F56" s="169"/>
      <c r="G56" s="169"/>
    </row>
    <row r="57" spans="5:7" ht="15.75" customHeight="1" x14ac:dyDescent="0.25">
      <c r="E57" s="169"/>
      <c r="F57" s="169"/>
      <c r="G57" s="169"/>
    </row>
    <row r="58" spans="5:7" ht="15.75" customHeight="1" x14ac:dyDescent="0.25">
      <c r="E58" s="169"/>
      <c r="F58" s="169"/>
      <c r="G58" s="169"/>
    </row>
    <row r="59" spans="5:7" ht="15.75" customHeight="1" x14ac:dyDescent="0.25">
      <c r="E59" s="169"/>
      <c r="F59" s="169"/>
      <c r="G59" s="169"/>
    </row>
    <row r="60" spans="5:7" ht="15.75" customHeight="1" x14ac:dyDescent="0.25">
      <c r="E60" s="169"/>
      <c r="F60" s="169"/>
      <c r="G60" s="169"/>
    </row>
    <row r="61" spans="5:7" ht="15.75" customHeight="1" x14ac:dyDescent="0.25">
      <c r="E61" s="169"/>
      <c r="F61" s="169"/>
      <c r="G61" s="169"/>
    </row>
    <row r="62" spans="5:7" ht="15.75" customHeight="1" x14ac:dyDescent="0.25">
      <c r="E62" s="169"/>
      <c r="F62" s="169"/>
      <c r="G62" s="169"/>
    </row>
    <row r="63" spans="5:7" ht="15.75" customHeight="1" x14ac:dyDescent="0.25">
      <c r="E63" s="169"/>
      <c r="F63" s="169"/>
      <c r="G63" s="169"/>
    </row>
    <row r="64" spans="5:7" ht="15.75" customHeight="1" x14ac:dyDescent="0.25">
      <c r="E64" s="169"/>
      <c r="F64" s="169"/>
      <c r="G64" s="169"/>
    </row>
    <row r="65" spans="5:7" ht="15.75" customHeight="1" x14ac:dyDescent="0.25">
      <c r="E65" s="169"/>
      <c r="F65" s="169"/>
      <c r="G65" s="169"/>
    </row>
    <row r="66" spans="5:7" ht="15.75" customHeight="1" x14ac:dyDescent="0.25">
      <c r="E66" s="169"/>
      <c r="F66" s="169"/>
      <c r="G66" s="169"/>
    </row>
    <row r="67" spans="5:7" ht="15.75" customHeight="1" x14ac:dyDescent="0.25">
      <c r="E67" s="169"/>
      <c r="F67" s="169"/>
      <c r="G67" s="169"/>
    </row>
    <row r="68" spans="5:7" ht="15.75" customHeight="1" x14ac:dyDescent="0.25">
      <c r="E68" s="169"/>
      <c r="F68" s="169"/>
      <c r="G68" s="169"/>
    </row>
    <row r="69" spans="5:7" ht="15.75" customHeight="1" x14ac:dyDescent="0.25">
      <c r="E69" s="169"/>
      <c r="F69" s="169"/>
      <c r="G69" s="169"/>
    </row>
    <row r="70" spans="5:7" ht="15.75" customHeight="1" x14ac:dyDescent="0.25">
      <c r="E70" s="169"/>
      <c r="F70" s="169"/>
      <c r="G70" s="169"/>
    </row>
    <row r="71" spans="5:7" ht="15.75" customHeight="1" x14ac:dyDescent="0.25">
      <c r="E71" s="169"/>
      <c r="F71" s="169"/>
      <c r="G71" s="169"/>
    </row>
    <row r="72" spans="5:7" ht="15.75" customHeight="1" x14ac:dyDescent="0.25">
      <c r="E72" s="169"/>
      <c r="F72" s="169"/>
      <c r="G72" s="169"/>
    </row>
    <row r="73" spans="5:7" ht="15.75" customHeight="1" x14ac:dyDescent="0.25">
      <c r="E73" s="169"/>
      <c r="F73" s="169"/>
      <c r="G73" s="169"/>
    </row>
    <row r="74" spans="5:7" ht="15.75" customHeight="1" x14ac:dyDescent="0.25">
      <c r="E74" s="169"/>
      <c r="F74" s="169"/>
      <c r="G74" s="169"/>
    </row>
    <row r="75" spans="5:7" ht="15.75" customHeight="1" x14ac:dyDescent="0.25">
      <c r="E75" s="169"/>
      <c r="F75" s="169"/>
      <c r="G75" s="169"/>
    </row>
    <row r="76" spans="5:7" ht="15.75" customHeight="1" x14ac:dyDescent="0.25">
      <c r="E76" s="169"/>
      <c r="F76" s="169"/>
      <c r="G76" s="169"/>
    </row>
    <row r="77" spans="5:7" ht="15.75" customHeight="1" x14ac:dyDescent="0.25">
      <c r="E77" s="169"/>
      <c r="F77" s="169"/>
      <c r="G77" s="169"/>
    </row>
    <row r="78" spans="5:7" ht="15.75" customHeight="1" x14ac:dyDescent="0.25">
      <c r="E78" s="169"/>
      <c r="F78" s="169"/>
      <c r="G78" s="169"/>
    </row>
    <row r="79" spans="5:7" ht="15.75" customHeight="1" x14ac:dyDescent="0.25">
      <c r="E79" s="169"/>
      <c r="F79" s="169"/>
      <c r="G79" s="169"/>
    </row>
    <row r="80" spans="5:7" ht="15.75" customHeight="1" x14ac:dyDescent="0.25">
      <c r="E80" s="169"/>
      <c r="F80" s="169"/>
      <c r="G80" s="169"/>
    </row>
    <row r="81" spans="5:7" ht="15.75" customHeight="1" x14ac:dyDescent="0.25">
      <c r="E81" s="169"/>
      <c r="F81" s="169"/>
      <c r="G81" s="169"/>
    </row>
    <row r="82" spans="5:7" ht="15.75" customHeight="1" x14ac:dyDescent="0.25">
      <c r="E82" s="169"/>
      <c r="F82" s="169"/>
      <c r="G82" s="169"/>
    </row>
    <row r="83" spans="5:7" ht="15.75" customHeight="1" x14ac:dyDescent="0.25">
      <c r="E83" s="169"/>
      <c r="F83" s="169"/>
      <c r="G83" s="169"/>
    </row>
    <row r="84" spans="5:7" ht="15.75" customHeight="1" x14ac:dyDescent="0.25">
      <c r="E84" s="169"/>
      <c r="F84" s="169"/>
      <c r="G84" s="169"/>
    </row>
    <row r="85" spans="5:7" ht="15.75" customHeight="1" x14ac:dyDescent="0.25">
      <c r="E85" s="169"/>
      <c r="F85" s="169"/>
      <c r="G85" s="169"/>
    </row>
    <row r="86" spans="5:7" ht="15.75" customHeight="1" x14ac:dyDescent="0.25">
      <c r="E86" s="169"/>
      <c r="F86" s="169"/>
      <c r="G86" s="169"/>
    </row>
    <row r="87" spans="5:7" ht="15.75" customHeight="1" x14ac:dyDescent="0.25">
      <c r="E87" s="169"/>
      <c r="F87" s="169"/>
      <c r="G87" s="169"/>
    </row>
    <row r="88" spans="5:7" ht="15.75" customHeight="1" x14ac:dyDescent="0.25">
      <c r="E88" s="169"/>
      <c r="F88" s="169"/>
      <c r="G88" s="169"/>
    </row>
    <row r="89" spans="5:7" ht="15.75" customHeight="1" x14ac:dyDescent="0.25">
      <c r="E89" s="169"/>
      <c r="F89" s="169"/>
      <c r="G89" s="169"/>
    </row>
    <row r="90" spans="5:7" ht="15.75" customHeight="1" x14ac:dyDescent="0.25">
      <c r="E90" s="169"/>
      <c r="F90" s="169"/>
      <c r="G90" s="169"/>
    </row>
    <row r="91" spans="5:7" ht="15.75" customHeight="1" x14ac:dyDescent="0.25">
      <c r="E91" s="169"/>
      <c r="F91" s="169"/>
      <c r="G91" s="169"/>
    </row>
    <row r="92" spans="5:7" ht="15.75" customHeight="1" x14ac:dyDescent="0.25">
      <c r="E92" s="169"/>
      <c r="F92" s="169"/>
      <c r="G92" s="169"/>
    </row>
    <row r="93" spans="5:7" ht="15.75" customHeight="1" x14ac:dyDescent="0.25">
      <c r="E93" s="169"/>
      <c r="F93" s="169"/>
      <c r="G93" s="169"/>
    </row>
    <row r="94" spans="5:7" ht="15.75" customHeight="1" x14ac:dyDescent="0.25">
      <c r="E94" s="169"/>
      <c r="F94" s="169"/>
      <c r="G94" s="169"/>
    </row>
    <row r="95" spans="5:7" ht="15.75" customHeight="1" x14ac:dyDescent="0.25">
      <c r="E95" s="169"/>
      <c r="F95" s="169"/>
      <c r="G95" s="169"/>
    </row>
    <row r="96" spans="5:7" ht="15.75" customHeight="1" x14ac:dyDescent="0.25">
      <c r="E96" s="169"/>
      <c r="F96" s="169"/>
      <c r="G96" s="169"/>
    </row>
    <row r="97" spans="5:7" ht="15.75" customHeight="1" x14ac:dyDescent="0.25">
      <c r="E97" s="169"/>
      <c r="F97" s="169"/>
      <c r="G97" s="169"/>
    </row>
    <row r="98" spans="5:7" ht="15.75" customHeight="1" x14ac:dyDescent="0.25">
      <c r="E98" s="169"/>
      <c r="F98" s="169"/>
      <c r="G98" s="169"/>
    </row>
    <row r="99" spans="5:7" ht="15.75" customHeight="1" x14ac:dyDescent="0.25">
      <c r="E99" s="169"/>
      <c r="F99" s="169"/>
      <c r="G99" s="169"/>
    </row>
    <row r="100" spans="5:7" ht="15.75" customHeight="1" x14ac:dyDescent="0.25">
      <c r="E100" s="169"/>
      <c r="F100" s="169"/>
      <c r="G100" s="169"/>
    </row>
    <row r="101" spans="5:7" ht="15.75" customHeight="1" x14ac:dyDescent="0.25">
      <c r="E101" s="169"/>
      <c r="F101" s="169"/>
      <c r="G101" s="169"/>
    </row>
    <row r="102" spans="5:7" ht="15.75" customHeight="1" x14ac:dyDescent="0.25">
      <c r="E102" s="169"/>
      <c r="F102" s="169"/>
      <c r="G102" s="169"/>
    </row>
    <row r="103" spans="5:7" ht="15.75" customHeight="1" x14ac:dyDescent="0.25">
      <c r="E103" s="169"/>
      <c r="F103" s="169"/>
      <c r="G103" s="169"/>
    </row>
    <row r="104" spans="5:7" ht="15.75" customHeight="1" x14ac:dyDescent="0.25">
      <c r="E104" s="169"/>
      <c r="F104" s="169"/>
      <c r="G104" s="169"/>
    </row>
    <row r="105" spans="5:7" ht="15.75" customHeight="1" x14ac:dyDescent="0.25">
      <c r="E105" s="169"/>
      <c r="F105" s="169"/>
      <c r="G105" s="169"/>
    </row>
    <row r="106" spans="5:7" ht="15.75" customHeight="1" x14ac:dyDescent="0.25">
      <c r="E106" s="169"/>
      <c r="F106" s="169"/>
      <c r="G106" s="169"/>
    </row>
    <row r="107" spans="5:7" ht="15.75" customHeight="1" x14ac:dyDescent="0.25">
      <c r="E107" s="169"/>
      <c r="F107" s="169"/>
      <c r="G107" s="169"/>
    </row>
    <row r="108" spans="5:7" ht="15.75" customHeight="1" x14ac:dyDescent="0.25">
      <c r="E108" s="169"/>
      <c r="F108" s="169"/>
      <c r="G108" s="169"/>
    </row>
    <row r="109" spans="5:7" ht="15.75" customHeight="1" x14ac:dyDescent="0.25">
      <c r="E109" s="169"/>
      <c r="F109" s="169"/>
      <c r="G109" s="169"/>
    </row>
    <row r="110" spans="5:7" ht="15.75" customHeight="1" x14ac:dyDescent="0.25">
      <c r="E110" s="169"/>
      <c r="F110" s="169"/>
      <c r="G110" s="169"/>
    </row>
    <row r="111" spans="5:7" ht="15.75" customHeight="1" x14ac:dyDescent="0.25">
      <c r="E111" s="169"/>
      <c r="F111" s="169"/>
      <c r="G111" s="169"/>
    </row>
    <row r="112" spans="5:7" ht="15.75" customHeight="1" x14ac:dyDescent="0.25">
      <c r="E112" s="169"/>
      <c r="F112" s="169"/>
      <c r="G112" s="169"/>
    </row>
    <row r="113" spans="5:7" ht="15.75" customHeight="1" x14ac:dyDescent="0.25">
      <c r="E113" s="169"/>
      <c r="F113" s="169"/>
      <c r="G113" s="169"/>
    </row>
    <row r="114" spans="5:7" ht="15.75" customHeight="1" x14ac:dyDescent="0.25">
      <c r="E114" s="169"/>
      <c r="F114" s="169"/>
      <c r="G114" s="169"/>
    </row>
    <row r="115" spans="5:7" ht="15.75" customHeight="1" x14ac:dyDescent="0.25">
      <c r="E115" s="169"/>
      <c r="F115" s="169"/>
      <c r="G115" s="169"/>
    </row>
    <row r="116" spans="5:7" ht="15.75" customHeight="1" x14ac:dyDescent="0.25">
      <c r="E116" s="169"/>
      <c r="F116" s="169"/>
      <c r="G116" s="169"/>
    </row>
    <row r="117" spans="5:7" ht="15.75" customHeight="1" x14ac:dyDescent="0.25">
      <c r="E117" s="169"/>
      <c r="F117" s="169"/>
      <c r="G117" s="169"/>
    </row>
    <row r="118" spans="5:7" ht="15.75" customHeight="1" x14ac:dyDescent="0.25">
      <c r="E118" s="169"/>
      <c r="F118" s="169"/>
      <c r="G118" s="169"/>
    </row>
    <row r="119" spans="5:7" ht="15.75" customHeight="1" x14ac:dyDescent="0.25">
      <c r="E119" s="169"/>
      <c r="F119" s="169"/>
      <c r="G119" s="169"/>
    </row>
    <row r="120" spans="5:7" ht="15.75" customHeight="1" x14ac:dyDescent="0.25">
      <c r="E120" s="169"/>
      <c r="F120" s="169"/>
      <c r="G120" s="169"/>
    </row>
    <row r="121" spans="5:7" ht="15.75" customHeight="1" x14ac:dyDescent="0.25">
      <c r="E121" s="169"/>
      <c r="F121" s="169"/>
      <c r="G121" s="169"/>
    </row>
    <row r="122" spans="5:7" ht="15.75" customHeight="1" x14ac:dyDescent="0.25">
      <c r="E122" s="169"/>
      <c r="F122" s="169"/>
      <c r="G122" s="169"/>
    </row>
    <row r="123" spans="5:7" ht="15.75" customHeight="1" x14ac:dyDescent="0.25">
      <c r="E123" s="169"/>
      <c r="F123" s="169"/>
      <c r="G123" s="169"/>
    </row>
    <row r="124" spans="5:7" ht="15.75" customHeight="1" x14ac:dyDescent="0.25">
      <c r="E124" s="169"/>
      <c r="F124" s="169"/>
      <c r="G124" s="169"/>
    </row>
    <row r="125" spans="5:7" ht="15.75" customHeight="1" x14ac:dyDescent="0.25">
      <c r="E125" s="169"/>
      <c r="F125" s="169"/>
      <c r="G125" s="169"/>
    </row>
    <row r="126" spans="5:7" ht="15.75" customHeight="1" x14ac:dyDescent="0.25">
      <c r="E126" s="169"/>
      <c r="F126" s="169"/>
      <c r="G126" s="169"/>
    </row>
    <row r="127" spans="5:7" ht="15.75" customHeight="1" x14ac:dyDescent="0.25">
      <c r="E127" s="169"/>
      <c r="F127" s="169"/>
      <c r="G127" s="169"/>
    </row>
    <row r="128" spans="5:7" ht="15.75" customHeight="1" x14ac:dyDescent="0.25">
      <c r="E128" s="169"/>
      <c r="F128" s="169"/>
      <c r="G128" s="169"/>
    </row>
    <row r="129" spans="5:7" ht="15.75" customHeight="1" x14ac:dyDescent="0.25">
      <c r="E129" s="169"/>
      <c r="F129" s="169"/>
      <c r="G129" s="169"/>
    </row>
    <row r="130" spans="5:7" ht="15.75" customHeight="1" x14ac:dyDescent="0.25">
      <c r="E130" s="169"/>
      <c r="F130" s="169"/>
      <c r="G130" s="169"/>
    </row>
    <row r="131" spans="5:7" ht="15.75" customHeight="1" x14ac:dyDescent="0.25">
      <c r="E131" s="169"/>
      <c r="F131" s="169"/>
      <c r="G131" s="169"/>
    </row>
    <row r="132" spans="5:7" ht="15.75" customHeight="1" x14ac:dyDescent="0.25">
      <c r="E132" s="169"/>
      <c r="F132" s="169"/>
      <c r="G132" s="169"/>
    </row>
    <row r="133" spans="5:7" ht="15.75" customHeight="1" x14ac:dyDescent="0.25">
      <c r="E133" s="169"/>
      <c r="F133" s="169"/>
      <c r="G133" s="169"/>
    </row>
    <row r="134" spans="5:7" ht="15.75" customHeight="1" x14ac:dyDescent="0.25">
      <c r="E134" s="169"/>
      <c r="F134" s="169"/>
      <c r="G134" s="169"/>
    </row>
    <row r="135" spans="5:7" ht="15.75" customHeight="1" x14ac:dyDescent="0.25">
      <c r="E135" s="169"/>
      <c r="F135" s="169"/>
      <c r="G135" s="169"/>
    </row>
    <row r="136" spans="5:7" ht="15.75" customHeight="1" x14ac:dyDescent="0.25">
      <c r="E136" s="169"/>
      <c r="F136" s="169"/>
      <c r="G136" s="169"/>
    </row>
    <row r="137" spans="5:7" ht="15.75" customHeight="1" x14ac:dyDescent="0.25">
      <c r="E137" s="169"/>
      <c r="F137" s="169"/>
      <c r="G137" s="169"/>
    </row>
    <row r="138" spans="5:7" ht="15.75" customHeight="1" x14ac:dyDescent="0.25">
      <c r="E138" s="169"/>
      <c r="F138" s="169"/>
      <c r="G138" s="169"/>
    </row>
    <row r="139" spans="5:7" ht="15.75" customHeight="1" x14ac:dyDescent="0.25">
      <c r="E139" s="169"/>
      <c r="F139" s="169"/>
      <c r="G139" s="169"/>
    </row>
    <row r="140" spans="5:7" ht="15.75" customHeight="1" x14ac:dyDescent="0.25">
      <c r="E140" s="169"/>
      <c r="F140" s="169"/>
      <c r="G140" s="169"/>
    </row>
    <row r="141" spans="5:7" ht="15.75" customHeight="1" x14ac:dyDescent="0.25">
      <c r="E141" s="169"/>
      <c r="F141" s="169"/>
      <c r="G141" s="169"/>
    </row>
    <row r="142" spans="5:7" ht="15.75" customHeight="1" x14ac:dyDescent="0.25">
      <c r="E142" s="169"/>
      <c r="F142" s="169"/>
      <c r="G142" s="169"/>
    </row>
    <row r="143" spans="5:7" ht="15.75" customHeight="1" x14ac:dyDescent="0.25">
      <c r="E143" s="169"/>
      <c r="F143" s="169"/>
      <c r="G143" s="169"/>
    </row>
    <row r="144" spans="5:7" ht="15.75" customHeight="1" x14ac:dyDescent="0.25">
      <c r="E144" s="169"/>
      <c r="F144" s="169"/>
      <c r="G144" s="169"/>
    </row>
    <row r="145" spans="5:7" ht="15.75" customHeight="1" x14ac:dyDescent="0.25">
      <c r="E145" s="169"/>
      <c r="F145" s="169"/>
      <c r="G145" s="169"/>
    </row>
    <row r="146" spans="5:7" ht="15.75" customHeight="1" x14ac:dyDescent="0.25">
      <c r="E146" s="169"/>
      <c r="F146" s="169"/>
      <c r="G146" s="169"/>
    </row>
    <row r="147" spans="5:7" ht="15.75" customHeight="1" x14ac:dyDescent="0.25">
      <c r="E147" s="169"/>
      <c r="F147" s="169"/>
      <c r="G147" s="169"/>
    </row>
    <row r="148" spans="5:7" ht="15.75" customHeight="1" x14ac:dyDescent="0.25">
      <c r="E148" s="169"/>
      <c r="F148" s="169"/>
      <c r="G148" s="169"/>
    </row>
    <row r="149" spans="5:7" ht="15.75" customHeight="1" x14ac:dyDescent="0.25">
      <c r="E149" s="169"/>
      <c r="F149" s="169"/>
      <c r="G149" s="169"/>
    </row>
    <row r="150" spans="5:7" ht="15.75" customHeight="1" x14ac:dyDescent="0.25">
      <c r="E150" s="169"/>
      <c r="F150" s="169"/>
      <c r="G150" s="169"/>
    </row>
    <row r="151" spans="5:7" ht="15.75" customHeight="1" x14ac:dyDescent="0.25">
      <c r="E151" s="169"/>
      <c r="F151" s="169"/>
      <c r="G151" s="169"/>
    </row>
    <row r="152" spans="5:7" ht="15.75" customHeight="1" x14ac:dyDescent="0.25">
      <c r="E152" s="169"/>
      <c r="F152" s="169"/>
      <c r="G152" s="169"/>
    </row>
    <row r="153" spans="5:7" ht="15.75" customHeight="1" x14ac:dyDescent="0.25">
      <c r="E153" s="169"/>
      <c r="F153" s="169"/>
      <c r="G153" s="169"/>
    </row>
    <row r="154" spans="5:7" ht="15.75" customHeight="1" x14ac:dyDescent="0.25">
      <c r="E154" s="169"/>
      <c r="F154" s="169"/>
      <c r="G154" s="169"/>
    </row>
    <row r="155" spans="5:7" ht="15.75" customHeight="1" x14ac:dyDescent="0.25">
      <c r="E155" s="169"/>
      <c r="F155" s="169"/>
      <c r="G155" s="169"/>
    </row>
    <row r="156" spans="5:7" ht="15.75" customHeight="1" x14ac:dyDescent="0.25">
      <c r="E156" s="169"/>
      <c r="F156" s="169"/>
      <c r="G156" s="169"/>
    </row>
    <row r="157" spans="5:7" ht="15.75" customHeight="1" x14ac:dyDescent="0.25">
      <c r="E157" s="169"/>
      <c r="F157" s="169"/>
      <c r="G157" s="169"/>
    </row>
    <row r="158" spans="5:7" ht="15.75" customHeight="1" x14ac:dyDescent="0.25">
      <c r="E158" s="169"/>
      <c r="F158" s="169"/>
      <c r="G158" s="169"/>
    </row>
    <row r="159" spans="5:7" ht="15.75" customHeight="1" x14ac:dyDescent="0.25">
      <c r="E159" s="169"/>
      <c r="F159" s="169"/>
      <c r="G159" s="169"/>
    </row>
    <row r="160" spans="5:7" ht="15.75" customHeight="1" x14ac:dyDescent="0.25">
      <c r="E160" s="169"/>
      <c r="F160" s="169"/>
      <c r="G160" s="169"/>
    </row>
    <row r="161" spans="5:7" ht="15.75" customHeight="1" x14ac:dyDescent="0.25">
      <c r="E161" s="169"/>
      <c r="F161" s="169"/>
      <c r="G161" s="169"/>
    </row>
    <row r="162" spans="5:7" ht="15.75" customHeight="1" x14ac:dyDescent="0.25">
      <c r="E162" s="169"/>
      <c r="F162" s="169"/>
      <c r="G162" s="169"/>
    </row>
    <row r="163" spans="5:7" ht="15.75" customHeight="1" x14ac:dyDescent="0.25">
      <c r="E163" s="169"/>
      <c r="F163" s="169"/>
      <c r="G163" s="169"/>
    </row>
    <row r="164" spans="5:7" ht="15.75" customHeight="1" x14ac:dyDescent="0.25">
      <c r="E164" s="169"/>
      <c r="F164" s="169"/>
      <c r="G164" s="169"/>
    </row>
    <row r="165" spans="5:7" ht="15.75" customHeight="1" x14ac:dyDescent="0.25">
      <c r="E165" s="169"/>
      <c r="F165" s="169"/>
      <c r="G165" s="169"/>
    </row>
    <row r="166" spans="5:7" ht="15.75" customHeight="1" x14ac:dyDescent="0.25">
      <c r="E166" s="169"/>
      <c r="F166" s="169"/>
      <c r="G166" s="169"/>
    </row>
    <row r="167" spans="5:7" ht="15.75" customHeight="1" x14ac:dyDescent="0.25">
      <c r="E167" s="169"/>
      <c r="F167" s="169"/>
      <c r="G167" s="169"/>
    </row>
    <row r="168" spans="5:7" ht="15.75" customHeight="1" x14ac:dyDescent="0.25">
      <c r="E168" s="169"/>
      <c r="F168" s="169"/>
      <c r="G168" s="169"/>
    </row>
    <row r="169" spans="5:7" ht="15.75" customHeight="1" x14ac:dyDescent="0.25">
      <c r="E169" s="169"/>
      <c r="F169" s="169"/>
      <c r="G169" s="169"/>
    </row>
    <row r="170" spans="5:7" ht="15.75" customHeight="1" x14ac:dyDescent="0.25">
      <c r="E170" s="169"/>
      <c r="F170" s="169"/>
      <c r="G170" s="169"/>
    </row>
    <row r="171" spans="5:7" ht="15.75" customHeight="1" x14ac:dyDescent="0.25">
      <c r="E171" s="169"/>
      <c r="F171" s="169"/>
      <c r="G171" s="169"/>
    </row>
    <row r="172" spans="5:7" ht="15.75" customHeight="1" x14ac:dyDescent="0.25">
      <c r="E172" s="169"/>
      <c r="F172" s="169"/>
      <c r="G172" s="169"/>
    </row>
    <row r="173" spans="5:7" ht="15.75" customHeight="1" x14ac:dyDescent="0.25">
      <c r="E173" s="169"/>
      <c r="F173" s="169"/>
      <c r="G173" s="169"/>
    </row>
    <row r="174" spans="5:7" ht="15.75" customHeight="1" x14ac:dyDescent="0.25">
      <c r="E174" s="169"/>
      <c r="F174" s="169"/>
      <c r="G174" s="169"/>
    </row>
    <row r="175" spans="5:7" ht="15.75" customHeight="1" x14ac:dyDescent="0.25">
      <c r="E175" s="169"/>
      <c r="F175" s="169"/>
      <c r="G175" s="169"/>
    </row>
    <row r="176" spans="5:7" ht="15.75" customHeight="1" x14ac:dyDescent="0.25">
      <c r="E176" s="169"/>
      <c r="F176" s="169"/>
      <c r="G176" s="169"/>
    </row>
    <row r="177" spans="5:7" ht="15.75" customHeight="1" x14ac:dyDescent="0.25">
      <c r="E177" s="169"/>
      <c r="F177" s="169"/>
      <c r="G177" s="169"/>
    </row>
    <row r="178" spans="5:7" ht="15.75" customHeight="1" x14ac:dyDescent="0.25">
      <c r="E178" s="169"/>
      <c r="F178" s="169"/>
      <c r="G178" s="169"/>
    </row>
    <row r="179" spans="5:7" ht="15.75" customHeight="1" x14ac:dyDescent="0.25">
      <c r="E179" s="169"/>
      <c r="F179" s="169"/>
      <c r="G179" s="169"/>
    </row>
    <row r="180" spans="5:7" ht="15.75" customHeight="1" x14ac:dyDescent="0.25">
      <c r="E180" s="169"/>
      <c r="F180" s="169"/>
      <c r="G180" s="169"/>
    </row>
    <row r="181" spans="5:7" ht="15.75" customHeight="1" x14ac:dyDescent="0.25">
      <c r="E181" s="169"/>
      <c r="F181" s="169"/>
      <c r="G181" s="169"/>
    </row>
    <row r="182" spans="5:7" ht="15.75" customHeight="1" x14ac:dyDescent="0.25">
      <c r="E182" s="169"/>
      <c r="F182" s="169"/>
      <c r="G182" s="169"/>
    </row>
    <row r="183" spans="5:7" ht="15.75" customHeight="1" x14ac:dyDescent="0.25">
      <c r="E183" s="169"/>
      <c r="F183" s="169"/>
      <c r="G183" s="169"/>
    </row>
    <row r="184" spans="5:7" ht="15.75" customHeight="1" x14ac:dyDescent="0.25">
      <c r="E184" s="169"/>
      <c r="F184" s="169"/>
      <c r="G184" s="169"/>
    </row>
    <row r="185" spans="5:7" ht="15.75" customHeight="1" x14ac:dyDescent="0.25">
      <c r="E185" s="169"/>
      <c r="F185" s="169"/>
      <c r="G185" s="169"/>
    </row>
    <row r="186" spans="5:7" ht="15.75" customHeight="1" x14ac:dyDescent="0.25">
      <c r="E186" s="169"/>
      <c r="F186" s="169"/>
      <c r="G186" s="169"/>
    </row>
    <row r="187" spans="5:7" ht="15.75" customHeight="1" x14ac:dyDescent="0.25">
      <c r="E187" s="169"/>
      <c r="F187" s="169"/>
      <c r="G187" s="169"/>
    </row>
    <row r="188" spans="5:7" ht="15.75" customHeight="1" x14ac:dyDescent="0.25">
      <c r="E188" s="169"/>
      <c r="F188" s="169"/>
      <c r="G188" s="169"/>
    </row>
    <row r="189" spans="5:7" ht="15.75" customHeight="1" x14ac:dyDescent="0.25">
      <c r="E189" s="169"/>
      <c r="F189" s="169"/>
      <c r="G189" s="169"/>
    </row>
    <row r="190" spans="5:7" ht="15.75" customHeight="1" x14ac:dyDescent="0.25">
      <c r="E190" s="169"/>
      <c r="F190" s="169"/>
      <c r="G190" s="169"/>
    </row>
    <row r="191" spans="5:7" ht="15.75" customHeight="1" x14ac:dyDescent="0.25">
      <c r="E191" s="169"/>
      <c r="F191" s="169"/>
      <c r="G191" s="169"/>
    </row>
    <row r="192" spans="5:7" ht="15.75" customHeight="1" x14ac:dyDescent="0.25">
      <c r="E192" s="169"/>
      <c r="F192" s="169"/>
      <c r="G192" s="169"/>
    </row>
    <row r="193" spans="5:7" ht="15.75" customHeight="1" x14ac:dyDescent="0.25">
      <c r="E193" s="169"/>
      <c r="F193" s="169"/>
      <c r="G193" s="169"/>
    </row>
    <row r="194" spans="5:7" ht="15.75" customHeight="1" x14ac:dyDescent="0.25">
      <c r="E194" s="169"/>
      <c r="F194" s="169"/>
      <c r="G194" s="169"/>
    </row>
    <row r="195" spans="5:7" ht="15.75" customHeight="1" x14ac:dyDescent="0.25">
      <c r="E195" s="169"/>
      <c r="F195" s="169"/>
      <c r="G195" s="169"/>
    </row>
    <row r="196" spans="5:7" ht="15.75" customHeight="1" x14ac:dyDescent="0.25">
      <c r="E196" s="169"/>
      <c r="F196" s="169"/>
      <c r="G196" s="169"/>
    </row>
    <row r="197" spans="5:7" ht="15.75" customHeight="1" x14ac:dyDescent="0.25">
      <c r="E197" s="169"/>
      <c r="F197" s="169"/>
      <c r="G197" s="169"/>
    </row>
    <row r="198" spans="5:7" ht="15.75" customHeight="1" x14ac:dyDescent="0.25">
      <c r="E198" s="169"/>
      <c r="F198" s="169"/>
      <c r="G198" s="169"/>
    </row>
    <row r="199" spans="5:7" ht="15.75" customHeight="1" x14ac:dyDescent="0.25">
      <c r="E199" s="169"/>
      <c r="F199" s="169"/>
      <c r="G199" s="169"/>
    </row>
    <row r="200" spans="5:7" ht="15.75" customHeight="1" x14ac:dyDescent="0.25">
      <c r="E200" s="169"/>
      <c r="F200" s="169"/>
      <c r="G200" s="169"/>
    </row>
    <row r="201" spans="5:7" ht="15.75" customHeight="1" x14ac:dyDescent="0.25">
      <c r="E201" s="169"/>
      <c r="F201" s="169"/>
      <c r="G201" s="169"/>
    </row>
    <row r="202" spans="5:7" ht="15.75" customHeight="1" x14ac:dyDescent="0.25">
      <c r="E202" s="169"/>
      <c r="F202" s="169"/>
      <c r="G202" s="169"/>
    </row>
    <row r="203" spans="5:7" ht="15.75" customHeight="1" x14ac:dyDescent="0.25">
      <c r="E203" s="169"/>
      <c r="F203" s="169"/>
      <c r="G203" s="169"/>
    </row>
    <row r="204" spans="5:7" ht="15.75" customHeight="1" x14ac:dyDescent="0.25">
      <c r="E204" s="169"/>
      <c r="F204" s="169"/>
      <c r="G204" s="169"/>
    </row>
    <row r="205" spans="5:7" ht="15.75" customHeight="1" x14ac:dyDescent="0.25">
      <c r="E205" s="169"/>
      <c r="F205" s="169"/>
      <c r="G205" s="169"/>
    </row>
    <row r="206" spans="5:7" ht="15.75" customHeight="1" x14ac:dyDescent="0.25">
      <c r="E206" s="169"/>
      <c r="F206" s="169"/>
      <c r="G206" s="169"/>
    </row>
    <row r="207" spans="5:7" ht="15.75" customHeight="1" x14ac:dyDescent="0.25">
      <c r="E207" s="169"/>
      <c r="F207" s="169"/>
      <c r="G207" s="169"/>
    </row>
    <row r="208" spans="5:7" ht="15.75" customHeight="1" x14ac:dyDescent="0.25">
      <c r="E208" s="169"/>
      <c r="F208" s="169"/>
      <c r="G208" s="169"/>
    </row>
    <row r="209" spans="5:7" ht="15.75" customHeight="1" x14ac:dyDescent="0.25">
      <c r="E209" s="169"/>
      <c r="F209" s="169"/>
      <c r="G209" s="169"/>
    </row>
    <row r="210" spans="5:7" ht="15.75" customHeight="1" x14ac:dyDescent="0.25">
      <c r="E210" s="169"/>
      <c r="F210" s="169"/>
      <c r="G210" s="169"/>
    </row>
    <row r="211" spans="5:7" ht="15.75" customHeight="1" x14ac:dyDescent="0.25">
      <c r="E211" s="169"/>
      <c r="F211" s="169"/>
      <c r="G211" s="169"/>
    </row>
    <row r="212" spans="5:7" ht="15.75" customHeight="1" x14ac:dyDescent="0.25">
      <c r="E212" s="169"/>
      <c r="F212" s="169"/>
      <c r="G212" s="169"/>
    </row>
    <row r="213" spans="5:7" ht="15.75" customHeight="1" x14ac:dyDescent="0.25">
      <c r="E213" s="169"/>
      <c r="F213" s="169"/>
      <c r="G213" s="169"/>
    </row>
    <row r="214" spans="5:7" ht="15.75" customHeight="1" x14ac:dyDescent="0.25">
      <c r="E214" s="169"/>
      <c r="F214" s="169"/>
      <c r="G214" s="169"/>
    </row>
    <row r="215" spans="5:7" ht="15.75" customHeight="1" x14ac:dyDescent="0.25">
      <c r="E215" s="169"/>
      <c r="F215" s="169"/>
      <c r="G215" s="169"/>
    </row>
    <row r="216" spans="5:7" ht="15.75" customHeight="1" x14ac:dyDescent="0.25">
      <c r="E216" s="169"/>
      <c r="F216" s="169"/>
      <c r="G216" s="169"/>
    </row>
    <row r="217" spans="5:7" ht="15.75" customHeight="1" x14ac:dyDescent="0.25">
      <c r="E217" s="169"/>
      <c r="F217" s="169"/>
      <c r="G217" s="169"/>
    </row>
    <row r="218" spans="5:7" ht="15.75" customHeight="1" x14ac:dyDescent="0.25">
      <c r="E218" s="169"/>
      <c r="F218" s="169"/>
      <c r="G218" s="169"/>
    </row>
    <row r="219" spans="5:7" ht="15.75" customHeight="1" x14ac:dyDescent="0.25">
      <c r="E219" s="169"/>
      <c r="F219" s="169"/>
      <c r="G219" s="169"/>
    </row>
    <row r="220" spans="5:7" ht="15.75" customHeight="1" x14ac:dyDescent="0.25">
      <c r="E220" s="169"/>
      <c r="F220" s="169"/>
      <c r="G220" s="169"/>
    </row>
    <row r="221" spans="5:7" ht="15.75" customHeight="1" x14ac:dyDescent="0.25">
      <c r="E221" s="169"/>
      <c r="F221" s="169"/>
      <c r="G221" s="169"/>
    </row>
    <row r="222" spans="5:7" ht="15.75" customHeight="1" x14ac:dyDescent="0.25">
      <c r="E222" s="169"/>
      <c r="F222" s="169"/>
      <c r="G222" s="169"/>
    </row>
    <row r="223" spans="5:7" ht="15.75" customHeight="1" x14ac:dyDescent="0.25">
      <c r="E223" s="169"/>
      <c r="F223" s="169"/>
      <c r="G223" s="169"/>
    </row>
    <row r="224" spans="5:7" ht="15.75" customHeight="1" x14ac:dyDescent="0.25">
      <c r="E224" s="169"/>
      <c r="F224" s="169"/>
      <c r="G224" s="169"/>
    </row>
    <row r="225" spans="5:7" ht="15.75" customHeight="1" x14ac:dyDescent="0.25">
      <c r="E225" s="169"/>
      <c r="F225" s="169"/>
      <c r="G225" s="169"/>
    </row>
    <row r="226" spans="5:7" ht="15.75" customHeight="1" x14ac:dyDescent="0.25">
      <c r="E226" s="169"/>
      <c r="F226" s="169"/>
      <c r="G226" s="169"/>
    </row>
    <row r="227" spans="5:7" ht="15.75" customHeight="1" x14ac:dyDescent="0.25">
      <c r="E227" s="169"/>
      <c r="F227" s="169"/>
      <c r="G227" s="169"/>
    </row>
    <row r="228" spans="5:7" ht="15.75" customHeight="1" x14ac:dyDescent="0.25">
      <c r="E228" s="169"/>
      <c r="F228" s="169"/>
      <c r="G228" s="169"/>
    </row>
    <row r="229" spans="5:7" ht="15.75" customHeight="1" x14ac:dyDescent="0.25">
      <c r="E229" s="169"/>
      <c r="F229" s="169"/>
      <c r="G229" s="169"/>
    </row>
    <row r="230" spans="5:7" ht="15.75" customHeight="1" x14ac:dyDescent="0.25">
      <c r="E230" s="169"/>
      <c r="F230" s="169"/>
      <c r="G230" s="169"/>
    </row>
    <row r="231" spans="5:7" ht="15.75" customHeight="1" x14ac:dyDescent="0.25">
      <c r="E231" s="169"/>
      <c r="F231" s="169"/>
      <c r="G231" s="169"/>
    </row>
    <row r="232" spans="5:7" ht="15.75" customHeight="1" x14ac:dyDescent="0.25">
      <c r="E232" s="169"/>
      <c r="F232" s="169"/>
      <c r="G232" s="169"/>
    </row>
    <row r="233" spans="5:7" ht="15.75" customHeight="1" x14ac:dyDescent="0.25">
      <c r="E233" s="169"/>
      <c r="F233" s="169"/>
      <c r="G233" s="169"/>
    </row>
    <row r="234" spans="5:7" ht="15.75" customHeight="1" x14ac:dyDescent="0.25">
      <c r="E234" s="169"/>
      <c r="F234" s="169"/>
      <c r="G234" s="169"/>
    </row>
    <row r="235" spans="5:7" ht="15.75" customHeight="1" x14ac:dyDescent="0.25">
      <c r="E235" s="169"/>
      <c r="F235" s="169"/>
      <c r="G235" s="169"/>
    </row>
    <row r="236" spans="5:7" ht="15.75" customHeight="1" x14ac:dyDescent="0.25">
      <c r="E236" s="169"/>
      <c r="F236" s="169"/>
      <c r="G236" s="169"/>
    </row>
    <row r="237" spans="5:7" ht="15.75" customHeight="1" x14ac:dyDescent="0.25">
      <c r="E237" s="169"/>
      <c r="F237" s="169"/>
      <c r="G237" s="169"/>
    </row>
    <row r="238" spans="5:7" ht="15.75" customHeight="1" x14ac:dyDescent="0.25">
      <c r="E238" s="169"/>
      <c r="F238" s="169"/>
      <c r="G238" s="169"/>
    </row>
    <row r="239" spans="5:7" ht="15.75" customHeight="1" x14ac:dyDescent="0.25">
      <c r="E239" s="169"/>
      <c r="F239" s="169"/>
      <c r="G239" s="169"/>
    </row>
    <row r="240" spans="5:7" ht="15.75" customHeight="1" x14ac:dyDescent="0.25">
      <c r="E240" s="169"/>
      <c r="F240" s="169"/>
      <c r="G240" s="169"/>
    </row>
    <row r="241" spans="5:7" ht="15.75" customHeight="1" x14ac:dyDescent="0.25">
      <c r="E241" s="169"/>
      <c r="F241" s="169"/>
      <c r="G241" s="169"/>
    </row>
    <row r="242" spans="5:7" ht="15.75" customHeight="1" x14ac:dyDescent="0.25">
      <c r="E242" s="169"/>
      <c r="F242" s="169"/>
      <c r="G242" s="169"/>
    </row>
    <row r="243" spans="5:7" ht="15.75" customHeight="1" x14ac:dyDescent="0.25">
      <c r="E243" s="169"/>
      <c r="F243" s="169"/>
      <c r="G243" s="169"/>
    </row>
    <row r="244" spans="5:7" ht="15.75" customHeight="1" x14ac:dyDescent="0.25">
      <c r="E244" s="169"/>
      <c r="F244" s="169"/>
      <c r="G244" s="169"/>
    </row>
    <row r="245" spans="5:7" ht="15.75" customHeight="1" x14ac:dyDescent="0.25">
      <c r="E245" s="169"/>
      <c r="F245" s="169"/>
      <c r="G245" s="169"/>
    </row>
    <row r="246" spans="5:7" ht="15.75" customHeight="1" x14ac:dyDescent="0.25">
      <c r="E246" s="169"/>
      <c r="F246" s="169"/>
      <c r="G246" s="169"/>
    </row>
    <row r="247" spans="5:7" ht="15.75" customHeight="1" x14ac:dyDescent="0.25">
      <c r="E247" s="169"/>
      <c r="F247" s="169"/>
      <c r="G247" s="169"/>
    </row>
    <row r="248" spans="5:7" ht="15.75" customHeight="1" x14ac:dyDescent="0.25">
      <c r="E248" s="169"/>
      <c r="F248" s="169"/>
      <c r="G248" s="169"/>
    </row>
    <row r="249" spans="5:7" ht="15.75" customHeight="1" x14ac:dyDescent="0.25">
      <c r="E249" s="169"/>
      <c r="F249" s="169"/>
      <c r="G249" s="169"/>
    </row>
    <row r="250" spans="5:7" ht="15.75" customHeight="1" x14ac:dyDescent="0.25">
      <c r="E250" s="169"/>
      <c r="F250" s="169"/>
      <c r="G250" s="169"/>
    </row>
    <row r="251" spans="5:7" ht="15.75" customHeight="1" x14ac:dyDescent="0.25">
      <c r="E251" s="169"/>
      <c r="F251" s="169"/>
      <c r="G251" s="169"/>
    </row>
    <row r="252" spans="5:7" ht="15.75" customHeight="1" x14ac:dyDescent="0.25">
      <c r="E252" s="169"/>
      <c r="F252" s="169"/>
      <c r="G252" s="169"/>
    </row>
    <row r="253" spans="5:7" ht="15.75" customHeight="1" x14ac:dyDescent="0.25">
      <c r="E253" s="169"/>
      <c r="F253" s="169"/>
      <c r="G253" s="169"/>
    </row>
    <row r="254" spans="5:7" ht="15.75" customHeight="1" x14ac:dyDescent="0.25">
      <c r="E254" s="169"/>
      <c r="F254" s="169"/>
      <c r="G254" s="169"/>
    </row>
    <row r="255" spans="5:7" ht="15.75" customHeight="1" x14ac:dyDescent="0.25">
      <c r="E255" s="169"/>
      <c r="F255" s="169"/>
      <c r="G255" s="169"/>
    </row>
    <row r="256" spans="5:7" ht="15.75" customHeight="1" x14ac:dyDescent="0.25">
      <c r="E256" s="169"/>
      <c r="F256" s="169"/>
      <c r="G256" s="169"/>
    </row>
    <row r="257" spans="5:7" ht="15.75" customHeight="1" x14ac:dyDescent="0.25">
      <c r="E257" s="169"/>
      <c r="F257" s="169"/>
      <c r="G257" s="169"/>
    </row>
    <row r="258" spans="5:7" ht="15.75" customHeight="1" x14ac:dyDescent="0.25">
      <c r="E258" s="169"/>
      <c r="F258" s="169"/>
      <c r="G258" s="169"/>
    </row>
    <row r="259" spans="5:7" ht="15.75" customHeight="1" x14ac:dyDescent="0.25">
      <c r="E259" s="169"/>
      <c r="F259" s="169"/>
      <c r="G259" s="169"/>
    </row>
    <row r="260" spans="5:7" ht="15.75" customHeight="1" x14ac:dyDescent="0.25">
      <c r="E260" s="169"/>
      <c r="F260" s="169"/>
      <c r="G260" s="169"/>
    </row>
    <row r="261" spans="5:7" ht="15.75" customHeight="1" x14ac:dyDescent="0.25">
      <c r="E261" s="169"/>
      <c r="F261" s="169"/>
      <c r="G261" s="169"/>
    </row>
    <row r="262" spans="5:7" ht="15.75" customHeight="1" x14ac:dyDescent="0.25">
      <c r="E262" s="169"/>
      <c r="F262" s="169"/>
      <c r="G262" s="169"/>
    </row>
    <row r="263" spans="5:7" ht="15.75" customHeight="1" x14ac:dyDescent="0.25">
      <c r="E263" s="169"/>
      <c r="F263" s="169"/>
      <c r="G263" s="169"/>
    </row>
    <row r="264" spans="5:7" ht="15.75" customHeight="1" x14ac:dyDescent="0.25">
      <c r="E264" s="169"/>
      <c r="F264" s="169"/>
      <c r="G264" s="169"/>
    </row>
    <row r="265" spans="5:7" ht="15.75" customHeight="1" x14ac:dyDescent="0.25">
      <c r="E265" s="169"/>
      <c r="F265" s="169"/>
      <c r="G265" s="169"/>
    </row>
    <row r="266" spans="5:7" ht="15.75" customHeight="1" x14ac:dyDescent="0.25">
      <c r="E266" s="169"/>
      <c r="F266" s="169"/>
      <c r="G266" s="169"/>
    </row>
    <row r="267" spans="5:7" ht="15.75" customHeight="1" x14ac:dyDescent="0.25">
      <c r="E267" s="169"/>
      <c r="F267" s="169"/>
      <c r="G267" s="169"/>
    </row>
    <row r="268" spans="5:7" ht="15.75" customHeight="1" x14ac:dyDescent="0.25">
      <c r="E268" s="169"/>
      <c r="F268" s="169"/>
      <c r="G268" s="169"/>
    </row>
    <row r="269" spans="5:7" ht="15.75" customHeight="1" x14ac:dyDescent="0.25">
      <c r="E269" s="169"/>
      <c r="F269" s="169"/>
      <c r="G269" s="169"/>
    </row>
    <row r="270" spans="5:7" ht="15.75" customHeight="1" x14ac:dyDescent="0.25">
      <c r="E270" s="169"/>
      <c r="F270" s="169"/>
      <c r="G270" s="169"/>
    </row>
    <row r="271" spans="5:7" ht="15.75" customHeight="1" x14ac:dyDescent="0.25">
      <c r="E271" s="169"/>
      <c r="F271" s="169"/>
      <c r="G271" s="169"/>
    </row>
    <row r="272" spans="5:7" ht="15.75" customHeight="1" x14ac:dyDescent="0.25">
      <c r="E272" s="169"/>
      <c r="F272" s="169"/>
      <c r="G272" s="169"/>
    </row>
    <row r="273" spans="5:7" ht="15.75" customHeight="1" x14ac:dyDescent="0.25">
      <c r="E273" s="169"/>
      <c r="F273" s="169"/>
      <c r="G273" s="169"/>
    </row>
    <row r="274" spans="5:7" ht="15.75" customHeight="1" x14ac:dyDescent="0.25">
      <c r="E274" s="169"/>
      <c r="F274" s="169"/>
      <c r="G274" s="169"/>
    </row>
    <row r="275" spans="5:7" ht="15.75" customHeight="1" x14ac:dyDescent="0.25">
      <c r="E275" s="169"/>
      <c r="F275" s="169"/>
      <c r="G275" s="169"/>
    </row>
    <row r="276" spans="5:7" ht="15.75" customHeight="1" x14ac:dyDescent="0.25">
      <c r="E276" s="169"/>
      <c r="F276" s="169"/>
      <c r="G276" s="169"/>
    </row>
    <row r="277" spans="5:7" ht="15.75" customHeight="1" x14ac:dyDescent="0.25">
      <c r="E277" s="169"/>
      <c r="F277" s="169"/>
      <c r="G277" s="169"/>
    </row>
    <row r="278" spans="5:7" ht="15.75" customHeight="1" x14ac:dyDescent="0.25">
      <c r="E278" s="169"/>
      <c r="F278" s="169"/>
      <c r="G278" s="169"/>
    </row>
    <row r="279" spans="5:7" ht="15.75" customHeight="1" x14ac:dyDescent="0.25">
      <c r="E279" s="169"/>
      <c r="F279" s="169"/>
      <c r="G279" s="169"/>
    </row>
    <row r="280" spans="5:7" ht="15.75" customHeight="1" x14ac:dyDescent="0.25">
      <c r="E280" s="169"/>
      <c r="F280" s="169"/>
      <c r="G280" s="169"/>
    </row>
    <row r="281" spans="5:7" ht="15.75" customHeight="1" x14ac:dyDescent="0.25">
      <c r="E281" s="169"/>
      <c r="F281" s="169"/>
      <c r="G281" s="169"/>
    </row>
    <row r="282" spans="5:7" ht="15.75" customHeight="1" x14ac:dyDescent="0.25">
      <c r="E282" s="169"/>
      <c r="F282" s="169"/>
      <c r="G282" s="169"/>
    </row>
    <row r="283" spans="5:7" ht="15.75" customHeight="1" x14ac:dyDescent="0.25">
      <c r="E283" s="169"/>
      <c r="F283" s="169"/>
      <c r="G283" s="169"/>
    </row>
    <row r="284" spans="5:7" ht="15.75" customHeight="1" x14ac:dyDescent="0.25">
      <c r="E284" s="169"/>
      <c r="F284" s="169"/>
      <c r="G284" s="169"/>
    </row>
    <row r="285" spans="5:7" ht="15.75" customHeight="1" x14ac:dyDescent="0.25">
      <c r="E285" s="169"/>
      <c r="F285" s="169"/>
      <c r="G285" s="169"/>
    </row>
    <row r="286" spans="5:7" ht="15.75" customHeight="1" x14ac:dyDescent="0.25">
      <c r="E286" s="169"/>
      <c r="F286" s="169"/>
      <c r="G286" s="169"/>
    </row>
    <row r="287" spans="5:7" ht="15.75" customHeight="1" x14ac:dyDescent="0.25">
      <c r="E287" s="169"/>
      <c r="F287" s="169"/>
      <c r="G287" s="169"/>
    </row>
    <row r="288" spans="5:7" ht="15.75" customHeight="1" x14ac:dyDescent="0.25">
      <c r="E288" s="169"/>
      <c r="F288" s="169"/>
      <c r="G288" s="169"/>
    </row>
    <row r="289" spans="5:7" ht="15.75" customHeight="1" x14ac:dyDescent="0.25">
      <c r="E289" s="169"/>
      <c r="F289" s="169"/>
      <c r="G289" s="169"/>
    </row>
    <row r="290" spans="5:7" ht="15.75" customHeight="1" x14ac:dyDescent="0.25">
      <c r="E290" s="169"/>
      <c r="F290" s="169"/>
      <c r="G290" s="169"/>
    </row>
    <row r="291" spans="5:7" ht="15.75" customHeight="1" x14ac:dyDescent="0.25">
      <c r="E291" s="169"/>
      <c r="F291" s="169"/>
      <c r="G291" s="169"/>
    </row>
    <row r="292" spans="5:7" ht="15.75" customHeight="1" x14ac:dyDescent="0.25">
      <c r="E292" s="169"/>
      <c r="F292" s="169"/>
      <c r="G292" s="169"/>
    </row>
    <row r="293" spans="5:7" ht="15.75" customHeight="1" x14ac:dyDescent="0.25">
      <c r="E293" s="169"/>
      <c r="F293" s="169"/>
      <c r="G293" s="169"/>
    </row>
    <row r="294" spans="5:7" ht="15.75" customHeight="1" x14ac:dyDescent="0.25">
      <c r="E294" s="169"/>
      <c r="F294" s="169"/>
      <c r="G294" s="169"/>
    </row>
    <row r="295" spans="5:7" ht="15.75" customHeight="1" x14ac:dyDescent="0.25">
      <c r="E295" s="169"/>
      <c r="F295" s="169"/>
      <c r="G295" s="169"/>
    </row>
    <row r="296" spans="5:7" ht="15.75" customHeight="1" x14ac:dyDescent="0.25">
      <c r="E296" s="169"/>
      <c r="F296" s="169"/>
      <c r="G296" s="169"/>
    </row>
    <row r="297" spans="5:7" ht="15.75" customHeight="1" x14ac:dyDescent="0.25">
      <c r="E297" s="169"/>
      <c r="F297" s="169"/>
      <c r="G297" s="169"/>
    </row>
    <row r="298" spans="5:7" ht="15.75" customHeight="1" x14ac:dyDescent="0.25">
      <c r="E298" s="169"/>
      <c r="F298" s="169"/>
      <c r="G298" s="169"/>
    </row>
    <row r="299" spans="5:7" ht="15.75" customHeight="1" x14ac:dyDescent="0.25">
      <c r="E299" s="169"/>
      <c r="F299" s="169"/>
      <c r="G299" s="169"/>
    </row>
    <row r="300" spans="5:7" ht="15.75" customHeight="1" x14ac:dyDescent="0.25">
      <c r="E300" s="169"/>
      <c r="F300" s="169"/>
      <c r="G300" s="169"/>
    </row>
    <row r="301" spans="5:7" ht="15.75" customHeight="1" x14ac:dyDescent="0.25">
      <c r="E301" s="169"/>
      <c r="F301" s="169"/>
      <c r="G301" s="169"/>
    </row>
    <row r="302" spans="5:7" ht="15.75" customHeight="1" x14ac:dyDescent="0.25">
      <c r="E302" s="169"/>
      <c r="F302" s="169"/>
      <c r="G302" s="169"/>
    </row>
    <row r="303" spans="5:7" ht="15.75" customHeight="1" x14ac:dyDescent="0.25">
      <c r="E303" s="169"/>
      <c r="F303" s="169"/>
      <c r="G303" s="169"/>
    </row>
    <row r="304" spans="5:7" ht="15.75" customHeight="1" x14ac:dyDescent="0.25">
      <c r="E304" s="169"/>
      <c r="F304" s="169"/>
      <c r="G304" s="169"/>
    </row>
    <row r="305" spans="5:7" ht="15.75" customHeight="1" x14ac:dyDescent="0.25">
      <c r="E305" s="169"/>
      <c r="F305" s="169"/>
      <c r="G305" s="169"/>
    </row>
    <row r="306" spans="5:7" ht="15.75" customHeight="1" x14ac:dyDescent="0.25">
      <c r="E306" s="169"/>
      <c r="F306" s="169"/>
      <c r="G306" s="169"/>
    </row>
    <row r="307" spans="5:7" ht="15.75" customHeight="1" x14ac:dyDescent="0.25">
      <c r="E307" s="169"/>
      <c r="F307" s="169"/>
      <c r="G307" s="169"/>
    </row>
    <row r="308" spans="5:7" ht="15.75" customHeight="1" x14ac:dyDescent="0.25">
      <c r="E308" s="169"/>
      <c r="F308" s="169"/>
      <c r="G308" s="169"/>
    </row>
    <row r="309" spans="5:7" ht="15.75" customHeight="1" x14ac:dyDescent="0.25">
      <c r="E309" s="169"/>
      <c r="F309" s="169"/>
      <c r="G309" s="169"/>
    </row>
    <row r="310" spans="5:7" ht="15.75" customHeight="1" x14ac:dyDescent="0.25">
      <c r="E310" s="169"/>
      <c r="F310" s="169"/>
      <c r="G310" s="169"/>
    </row>
    <row r="311" spans="5:7" ht="15.75" customHeight="1" x14ac:dyDescent="0.25">
      <c r="E311" s="169"/>
      <c r="F311" s="169"/>
      <c r="G311" s="169"/>
    </row>
    <row r="312" spans="5:7" ht="15.75" customHeight="1" x14ac:dyDescent="0.25">
      <c r="E312" s="169"/>
      <c r="F312" s="169"/>
      <c r="G312" s="169"/>
    </row>
    <row r="313" spans="5:7" ht="15.75" customHeight="1" x14ac:dyDescent="0.25">
      <c r="E313" s="169"/>
      <c r="F313" s="169"/>
      <c r="G313" s="169"/>
    </row>
    <row r="314" spans="5:7" ht="15.75" customHeight="1" x14ac:dyDescent="0.25">
      <c r="E314" s="169"/>
      <c r="F314" s="169"/>
      <c r="G314" s="169"/>
    </row>
    <row r="315" spans="5:7" ht="15.75" customHeight="1" x14ac:dyDescent="0.25">
      <c r="E315" s="169"/>
      <c r="F315" s="169"/>
      <c r="G315" s="169"/>
    </row>
    <row r="316" spans="5:7" ht="15.75" customHeight="1" x14ac:dyDescent="0.25">
      <c r="E316" s="169"/>
      <c r="F316" s="169"/>
      <c r="G316" s="169"/>
    </row>
    <row r="317" spans="5:7" ht="15.75" customHeight="1" x14ac:dyDescent="0.25">
      <c r="E317" s="169"/>
      <c r="F317" s="169"/>
      <c r="G317" s="169"/>
    </row>
    <row r="318" spans="5:7" ht="15.75" customHeight="1" x14ac:dyDescent="0.25">
      <c r="E318" s="169"/>
      <c r="F318" s="169"/>
      <c r="G318" s="169"/>
    </row>
    <row r="319" spans="5:7" ht="15.75" customHeight="1" x14ac:dyDescent="0.25">
      <c r="E319" s="169"/>
      <c r="F319" s="169"/>
      <c r="G319" s="169"/>
    </row>
    <row r="320" spans="5:7" ht="15.75" customHeight="1" x14ac:dyDescent="0.25">
      <c r="E320" s="169"/>
      <c r="F320" s="169"/>
      <c r="G320" s="169"/>
    </row>
    <row r="321" spans="5:7" ht="15.75" customHeight="1" x14ac:dyDescent="0.25">
      <c r="E321" s="169"/>
      <c r="F321" s="169"/>
      <c r="G321" s="169"/>
    </row>
    <row r="322" spans="5:7" ht="15.75" customHeight="1" x14ac:dyDescent="0.25">
      <c r="E322" s="169"/>
      <c r="F322" s="169"/>
      <c r="G322" s="169"/>
    </row>
    <row r="323" spans="5:7" ht="15.75" customHeight="1" x14ac:dyDescent="0.25">
      <c r="E323" s="169"/>
      <c r="F323" s="169"/>
      <c r="G323" s="169"/>
    </row>
    <row r="324" spans="5:7" ht="15.75" customHeight="1" x14ac:dyDescent="0.25">
      <c r="E324" s="169"/>
      <c r="F324" s="169"/>
      <c r="G324" s="169"/>
    </row>
    <row r="325" spans="5:7" ht="15.75" customHeight="1" x14ac:dyDescent="0.25">
      <c r="E325" s="169"/>
      <c r="F325" s="169"/>
      <c r="G325" s="169"/>
    </row>
    <row r="326" spans="5:7" ht="15.75" customHeight="1" x14ac:dyDescent="0.25">
      <c r="E326" s="169"/>
      <c r="F326" s="169"/>
      <c r="G326" s="169"/>
    </row>
    <row r="327" spans="5:7" ht="15.75" customHeight="1" x14ac:dyDescent="0.25">
      <c r="E327" s="169"/>
      <c r="F327" s="169"/>
      <c r="G327" s="169"/>
    </row>
    <row r="328" spans="5:7" ht="15.75" customHeight="1" x14ac:dyDescent="0.25">
      <c r="E328" s="169"/>
      <c r="F328" s="169"/>
      <c r="G328" s="169"/>
    </row>
    <row r="329" spans="5:7" ht="15.75" customHeight="1" x14ac:dyDescent="0.25">
      <c r="E329" s="169"/>
      <c r="F329" s="169"/>
      <c r="G329" s="169"/>
    </row>
    <row r="330" spans="5:7" ht="15.75" customHeight="1" x14ac:dyDescent="0.25">
      <c r="E330" s="169"/>
      <c r="F330" s="169"/>
      <c r="G330" s="169"/>
    </row>
    <row r="331" spans="5:7" ht="15.75" customHeight="1" x14ac:dyDescent="0.25">
      <c r="E331" s="169"/>
      <c r="F331" s="169"/>
      <c r="G331" s="169"/>
    </row>
    <row r="332" spans="5:7" ht="15.75" customHeight="1" x14ac:dyDescent="0.25">
      <c r="E332" s="169"/>
      <c r="F332" s="169"/>
      <c r="G332" s="169"/>
    </row>
    <row r="333" spans="5:7" ht="15.75" customHeight="1" x14ac:dyDescent="0.25">
      <c r="E333" s="169"/>
      <c r="F333" s="169"/>
      <c r="G333" s="169"/>
    </row>
    <row r="334" spans="5:7" ht="15.75" customHeight="1" x14ac:dyDescent="0.25">
      <c r="E334" s="169"/>
      <c r="F334" s="169"/>
      <c r="G334" s="169"/>
    </row>
    <row r="335" spans="5:7" ht="15.75" customHeight="1" x14ac:dyDescent="0.25">
      <c r="E335" s="169"/>
      <c r="F335" s="169"/>
      <c r="G335" s="169"/>
    </row>
    <row r="336" spans="5:7" ht="15.75" customHeight="1" x14ac:dyDescent="0.25">
      <c r="E336" s="169"/>
      <c r="F336" s="169"/>
      <c r="G336" s="169"/>
    </row>
    <row r="337" spans="5:7" ht="15.75" customHeight="1" x14ac:dyDescent="0.25">
      <c r="E337" s="169"/>
      <c r="F337" s="169"/>
      <c r="G337" s="169"/>
    </row>
    <row r="338" spans="5:7" ht="15.75" customHeight="1" x14ac:dyDescent="0.25">
      <c r="E338" s="169"/>
      <c r="F338" s="169"/>
      <c r="G338" s="169"/>
    </row>
    <row r="339" spans="5:7" ht="15.75" customHeight="1" x14ac:dyDescent="0.25">
      <c r="E339" s="169"/>
      <c r="F339" s="169"/>
      <c r="G339" s="169"/>
    </row>
    <row r="340" spans="5:7" ht="15.75" customHeight="1" x14ac:dyDescent="0.25">
      <c r="E340" s="169"/>
      <c r="F340" s="169"/>
      <c r="G340" s="169"/>
    </row>
    <row r="341" spans="5:7" ht="15.75" customHeight="1" x14ac:dyDescent="0.25">
      <c r="E341" s="169"/>
      <c r="F341" s="169"/>
      <c r="G341" s="169"/>
    </row>
    <row r="342" spans="5:7" ht="15.75" customHeight="1" x14ac:dyDescent="0.25">
      <c r="E342" s="169"/>
      <c r="F342" s="169"/>
      <c r="G342" s="169"/>
    </row>
    <row r="343" spans="5:7" ht="15.75" customHeight="1" x14ac:dyDescent="0.25">
      <c r="E343" s="169"/>
      <c r="F343" s="169"/>
      <c r="G343" s="169"/>
    </row>
    <row r="344" spans="5:7" ht="15.75" customHeight="1" x14ac:dyDescent="0.25">
      <c r="E344" s="169"/>
      <c r="F344" s="169"/>
      <c r="G344" s="169"/>
    </row>
    <row r="345" spans="5:7" ht="15.75" customHeight="1" x14ac:dyDescent="0.25">
      <c r="E345" s="169"/>
      <c r="F345" s="169"/>
      <c r="G345" s="169"/>
    </row>
    <row r="346" spans="5:7" ht="15.75" customHeight="1" x14ac:dyDescent="0.25">
      <c r="E346" s="169"/>
      <c r="F346" s="169"/>
      <c r="G346" s="169"/>
    </row>
    <row r="347" spans="5:7" ht="15.75" customHeight="1" x14ac:dyDescent="0.25">
      <c r="E347" s="169"/>
      <c r="F347" s="169"/>
      <c r="G347" s="169"/>
    </row>
    <row r="348" spans="5:7" ht="15.75" customHeight="1" x14ac:dyDescent="0.25">
      <c r="E348" s="169"/>
      <c r="F348" s="169"/>
      <c r="G348" s="169"/>
    </row>
    <row r="349" spans="5:7" ht="15.75" customHeight="1" x14ac:dyDescent="0.25">
      <c r="E349" s="169"/>
      <c r="F349" s="169"/>
      <c r="G349" s="169"/>
    </row>
    <row r="350" spans="5:7" ht="15.75" customHeight="1" x14ac:dyDescent="0.25">
      <c r="E350" s="169"/>
      <c r="F350" s="169"/>
      <c r="G350" s="169"/>
    </row>
    <row r="351" spans="5:7" ht="15.75" customHeight="1" x14ac:dyDescent="0.25">
      <c r="E351" s="169"/>
      <c r="F351" s="169"/>
      <c r="G351" s="169"/>
    </row>
    <row r="352" spans="5:7" ht="15.75" customHeight="1" x14ac:dyDescent="0.25">
      <c r="E352" s="169"/>
      <c r="F352" s="169"/>
      <c r="G352" s="169"/>
    </row>
    <row r="353" spans="5:7" ht="15.75" customHeight="1" x14ac:dyDescent="0.25">
      <c r="E353" s="169"/>
      <c r="F353" s="169"/>
      <c r="G353" s="169"/>
    </row>
    <row r="354" spans="5:7" ht="15.75" customHeight="1" x14ac:dyDescent="0.25">
      <c r="E354" s="169"/>
      <c r="F354" s="169"/>
      <c r="G354" s="169"/>
    </row>
    <row r="355" spans="5:7" ht="15.75" customHeight="1" x14ac:dyDescent="0.25">
      <c r="E355" s="169"/>
      <c r="F355" s="169"/>
      <c r="G355" s="169"/>
    </row>
    <row r="356" spans="5:7" ht="15.75" customHeight="1" x14ac:dyDescent="0.25">
      <c r="E356" s="169"/>
      <c r="F356" s="169"/>
      <c r="G356" s="169"/>
    </row>
    <row r="357" spans="5:7" ht="15.75" customHeight="1" x14ac:dyDescent="0.25">
      <c r="E357" s="169"/>
      <c r="F357" s="169"/>
      <c r="G357" s="169"/>
    </row>
    <row r="358" spans="5:7" ht="15.75" customHeight="1" x14ac:dyDescent="0.25">
      <c r="E358" s="169"/>
      <c r="F358" s="169"/>
      <c r="G358" s="169"/>
    </row>
    <row r="359" spans="5:7" ht="15.75" customHeight="1" x14ac:dyDescent="0.25">
      <c r="E359" s="169"/>
      <c r="F359" s="169"/>
      <c r="G359" s="169"/>
    </row>
    <row r="360" spans="5:7" ht="15.75" customHeight="1" x14ac:dyDescent="0.25">
      <c r="E360" s="169"/>
      <c r="F360" s="169"/>
      <c r="G360" s="169"/>
    </row>
    <row r="361" spans="5:7" ht="15.75" customHeight="1" x14ac:dyDescent="0.25">
      <c r="E361" s="169"/>
      <c r="F361" s="169"/>
      <c r="G361" s="169"/>
    </row>
    <row r="362" spans="5:7" ht="15.75" customHeight="1" x14ac:dyDescent="0.25">
      <c r="E362" s="169"/>
      <c r="F362" s="169"/>
      <c r="G362" s="169"/>
    </row>
    <row r="363" spans="5:7" ht="15.75" customHeight="1" x14ac:dyDescent="0.25">
      <c r="E363" s="169"/>
      <c r="F363" s="169"/>
      <c r="G363" s="169"/>
    </row>
    <row r="364" spans="5:7" ht="15.75" customHeight="1" x14ac:dyDescent="0.25">
      <c r="E364" s="169"/>
      <c r="F364" s="169"/>
      <c r="G364" s="169"/>
    </row>
    <row r="365" spans="5:7" ht="15.75" customHeight="1" x14ac:dyDescent="0.25">
      <c r="E365" s="169"/>
      <c r="F365" s="169"/>
      <c r="G365" s="169"/>
    </row>
    <row r="366" spans="5:7" ht="15.75" customHeight="1" x14ac:dyDescent="0.25">
      <c r="E366" s="169"/>
      <c r="F366" s="169"/>
      <c r="G366" s="169"/>
    </row>
    <row r="367" spans="5:7" ht="15.75" customHeight="1" x14ac:dyDescent="0.25">
      <c r="E367" s="169"/>
      <c r="F367" s="169"/>
      <c r="G367" s="169"/>
    </row>
    <row r="368" spans="5:7" ht="15.75" customHeight="1" x14ac:dyDescent="0.25">
      <c r="E368" s="169"/>
      <c r="F368" s="169"/>
      <c r="G368" s="169"/>
    </row>
    <row r="369" spans="5:7" ht="15.75" customHeight="1" x14ac:dyDescent="0.25">
      <c r="E369" s="169"/>
      <c r="F369" s="169"/>
      <c r="G369" s="169"/>
    </row>
    <row r="370" spans="5:7" ht="15.75" customHeight="1" x14ac:dyDescent="0.25">
      <c r="E370" s="169"/>
      <c r="F370" s="169"/>
      <c r="G370" s="169"/>
    </row>
    <row r="371" spans="5:7" ht="15.75" customHeight="1" x14ac:dyDescent="0.25">
      <c r="E371" s="169"/>
      <c r="F371" s="169"/>
      <c r="G371" s="169"/>
    </row>
    <row r="372" spans="5:7" ht="15.75" customHeight="1" x14ac:dyDescent="0.25">
      <c r="E372" s="169"/>
      <c r="F372" s="169"/>
      <c r="G372" s="169"/>
    </row>
    <row r="373" spans="5:7" ht="15.75" customHeight="1" x14ac:dyDescent="0.25">
      <c r="E373" s="169"/>
      <c r="F373" s="169"/>
      <c r="G373" s="169"/>
    </row>
    <row r="374" spans="5:7" ht="15.75" customHeight="1" x14ac:dyDescent="0.25">
      <c r="E374" s="169"/>
      <c r="F374" s="169"/>
      <c r="G374" s="169"/>
    </row>
    <row r="375" spans="5:7" ht="15.75" customHeight="1" x14ac:dyDescent="0.25">
      <c r="E375" s="169"/>
      <c r="F375" s="169"/>
      <c r="G375" s="169"/>
    </row>
    <row r="376" spans="5:7" ht="15.75" customHeight="1" x14ac:dyDescent="0.25">
      <c r="E376" s="169"/>
      <c r="F376" s="169"/>
      <c r="G376" s="169"/>
    </row>
    <row r="377" spans="5:7" ht="15.75" customHeight="1" x14ac:dyDescent="0.25">
      <c r="E377" s="169"/>
      <c r="F377" s="169"/>
      <c r="G377" s="169"/>
    </row>
    <row r="378" spans="5:7" ht="15.75" customHeight="1" x14ac:dyDescent="0.25">
      <c r="E378" s="169"/>
      <c r="F378" s="169"/>
      <c r="G378" s="169"/>
    </row>
    <row r="379" spans="5:7" ht="15.75" customHeight="1" x14ac:dyDescent="0.25">
      <c r="E379" s="169"/>
      <c r="F379" s="169"/>
      <c r="G379" s="169"/>
    </row>
    <row r="380" spans="5:7" ht="15.75" customHeight="1" x14ac:dyDescent="0.25">
      <c r="E380" s="169"/>
      <c r="F380" s="169"/>
      <c r="G380" s="169"/>
    </row>
    <row r="381" spans="5:7" ht="15.75" customHeight="1" x14ac:dyDescent="0.25">
      <c r="E381" s="169"/>
      <c r="F381" s="169"/>
      <c r="G381" s="169"/>
    </row>
    <row r="382" spans="5:7" ht="15.75" customHeight="1" x14ac:dyDescent="0.25">
      <c r="E382" s="169"/>
      <c r="F382" s="169"/>
      <c r="G382" s="169"/>
    </row>
    <row r="383" spans="5:7" ht="15.75" customHeight="1" x14ac:dyDescent="0.25">
      <c r="E383" s="169"/>
      <c r="F383" s="169"/>
      <c r="G383" s="169"/>
    </row>
    <row r="384" spans="5:7" ht="15.75" customHeight="1" x14ac:dyDescent="0.25">
      <c r="E384" s="169"/>
      <c r="F384" s="169"/>
      <c r="G384" s="169"/>
    </row>
    <row r="385" spans="5:7" ht="15.75" customHeight="1" x14ac:dyDescent="0.25">
      <c r="E385" s="169"/>
      <c r="F385" s="169"/>
      <c r="G385" s="169"/>
    </row>
    <row r="386" spans="5:7" ht="15.75" customHeight="1" x14ac:dyDescent="0.25">
      <c r="E386" s="169"/>
      <c r="F386" s="169"/>
      <c r="G386" s="169"/>
    </row>
    <row r="387" spans="5:7" ht="15.75" customHeight="1" x14ac:dyDescent="0.25">
      <c r="E387" s="169"/>
      <c r="F387" s="169"/>
      <c r="G387" s="169"/>
    </row>
    <row r="388" spans="5:7" ht="15.75" customHeight="1" x14ac:dyDescent="0.25">
      <c r="E388" s="169"/>
      <c r="F388" s="169"/>
      <c r="G388" s="169"/>
    </row>
    <row r="389" spans="5:7" ht="15.75" customHeight="1" x14ac:dyDescent="0.25">
      <c r="E389" s="169"/>
      <c r="F389" s="169"/>
      <c r="G389" s="169"/>
    </row>
    <row r="390" spans="5:7" ht="15.75" customHeight="1" x14ac:dyDescent="0.25">
      <c r="E390" s="169"/>
      <c r="F390" s="169"/>
      <c r="G390" s="169"/>
    </row>
    <row r="391" spans="5:7" ht="15.75" customHeight="1" x14ac:dyDescent="0.25">
      <c r="E391" s="169"/>
      <c r="F391" s="169"/>
      <c r="G391" s="169"/>
    </row>
    <row r="392" spans="5:7" ht="15.75" customHeight="1" x14ac:dyDescent="0.25">
      <c r="E392" s="169"/>
      <c r="F392" s="169"/>
      <c r="G392" s="169"/>
    </row>
    <row r="393" spans="5:7" ht="15.75" customHeight="1" x14ac:dyDescent="0.25">
      <c r="E393" s="169"/>
      <c r="F393" s="169"/>
      <c r="G393" s="169"/>
    </row>
    <row r="394" spans="5:7" ht="15.75" customHeight="1" x14ac:dyDescent="0.25">
      <c r="E394" s="169"/>
      <c r="F394" s="169"/>
      <c r="G394" s="169"/>
    </row>
    <row r="395" spans="5:7" ht="15.75" customHeight="1" x14ac:dyDescent="0.25">
      <c r="E395" s="169"/>
      <c r="F395" s="169"/>
      <c r="G395" s="169"/>
    </row>
    <row r="396" spans="5:7" ht="15.75" customHeight="1" x14ac:dyDescent="0.25">
      <c r="E396" s="169"/>
      <c r="F396" s="169"/>
      <c r="G396" s="169"/>
    </row>
    <row r="397" spans="5:7" ht="15.75" customHeight="1" x14ac:dyDescent="0.25">
      <c r="E397" s="169"/>
      <c r="F397" s="169"/>
      <c r="G397" s="169"/>
    </row>
    <row r="398" spans="5:7" ht="15.75" customHeight="1" x14ac:dyDescent="0.25">
      <c r="E398" s="169"/>
      <c r="F398" s="169"/>
      <c r="G398" s="169"/>
    </row>
    <row r="399" spans="5:7" ht="15.75" customHeight="1" x14ac:dyDescent="0.25">
      <c r="E399" s="169"/>
      <c r="F399" s="169"/>
      <c r="G399" s="169"/>
    </row>
    <row r="400" spans="5:7" ht="15.75" customHeight="1" x14ac:dyDescent="0.25">
      <c r="E400" s="169"/>
      <c r="F400" s="169"/>
      <c r="G400" s="169"/>
    </row>
    <row r="401" spans="5:7" ht="15.75" customHeight="1" x14ac:dyDescent="0.25">
      <c r="E401" s="169"/>
      <c r="F401" s="169"/>
      <c r="G401" s="169"/>
    </row>
    <row r="402" spans="5:7" ht="15.75" customHeight="1" x14ac:dyDescent="0.25">
      <c r="E402" s="169"/>
      <c r="F402" s="169"/>
      <c r="G402" s="169"/>
    </row>
    <row r="403" spans="5:7" ht="15.75" customHeight="1" x14ac:dyDescent="0.25">
      <c r="E403" s="169"/>
      <c r="F403" s="169"/>
      <c r="G403" s="169"/>
    </row>
    <row r="404" spans="5:7" ht="15.75" customHeight="1" x14ac:dyDescent="0.25">
      <c r="E404" s="169"/>
      <c r="F404" s="169"/>
      <c r="G404" s="169"/>
    </row>
    <row r="405" spans="5:7" ht="15.75" customHeight="1" x14ac:dyDescent="0.25">
      <c r="E405" s="169"/>
      <c r="F405" s="169"/>
      <c r="G405" s="169"/>
    </row>
    <row r="406" spans="5:7" ht="15.75" customHeight="1" x14ac:dyDescent="0.25">
      <c r="E406" s="169"/>
      <c r="F406" s="169"/>
      <c r="G406" s="169"/>
    </row>
    <row r="407" spans="5:7" ht="15.75" customHeight="1" x14ac:dyDescent="0.25">
      <c r="E407" s="169"/>
      <c r="F407" s="169"/>
      <c r="G407" s="169"/>
    </row>
    <row r="408" spans="5:7" ht="15.75" customHeight="1" x14ac:dyDescent="0.25">
      <c r="E408" s="169"/>
      <c r="F408" s="169"/>
      <c r="G408" s="169"/>
    </row>
    <row r="409" spans="5:7" ht="15.75" customHeight="1" x14ac:dyDescent="0.25">
      <c r="E409" s="169"/>
      <c r="F409" s="169"/>
      <c r="G409" s="169"/>
    </row>
    <row r="410" spans="5:7" ht="15.75" customHeight="1" x14ac:dyDescent="0.25">
      <c r="E410" s="169"/>
      <c r="F410" s="169"/>
      <c r="G410" s="169"/>
    </row>
    <row r="411" spans="5:7" ht="15.75" customHeight="1" x14ac:dyDescent="0.25">
      <c r="E411" s="169"/>
      <c r="F411" s="169"/>
      <c r="G411" s="169"/>
    </row>
    <row r="412" spans="5:7" ht="15.75" customHeight="1" x14ac:dyDescent="0.25">
      <c r="E412" s="169"/>
      <c r="F412" s="169"/>
      <c r="G412" s="169"/>
    </row>
    <row r="413" spans="5:7" ht="15.75" customHeight="1" x14ac:dyDescent="0.25">
      <c r="E413" s="169"/>
      <c r="F413" s="169"/>
      <c r="G413" s="169"/>
    </row>
    <row r="414" spans="5:7" ht="15.75" customHeight="1" x14ac:dyDescent="0.25">
      <c r="E414" s="169"/>
      <c r="F414" s="169"/>
      <c r="G414" s="169"/>
    </row>
    <row r="415" spans="5:7" ht="15.75" customHeight="1" x14ac:dyDescent="0.25">
      <c r="E415" s="169"/>
      <c r="F415" s="169"/>
      <c r="G415" s="169"/>
    </row>
    <row r="416" spans="5:7" ht="15.75" customHeight="1" x14ac:dyDescent="0.25">
      <c r="E416" s="169"/>
      <c r="F416" s="169"/>
      <c r="G416" s="169"/>
    </row>
    <row r="417" spans="5:7" ht="15.75" customHeight="1" x14ac:dyDescent="0.25">
      <c r="E417" s="169"/>
      <c r="F417" s="169"/>
      <c r="G417" s="169"/>
    </row>
    <row r="418" spans="5:7" ht="15.75" customHeight="1" x14ac:dyDescent="0.25">
      <c r="E418" s="169"/>
      <c r="F418" s="169"/>
      <c r="G418" s="169"/>
    </row>
    <row r="419" spans="5:7" ht="15.75" customHeight="1" x14ac:dyDescent="0.25">
      <c r="E419" s="169"/>
      <c r="F419" s="169"/>
      <c r="G419" s="169"/>
    </row>
    <row r="420" spans="5:7" ht="15.75" customHeight="1" x14ac:dyDescent="0.25">
      <c r="E420" s="169"/>
      <c r="F420" s="169"/>
      <c r="G420" s="169"/>
    </row>
    <row r="421" spans="5:7" ht="15.75" customHeight="1" x14ac:dyDescent="0.25">
      <c r="E421" s="169"/>
      <c r="F421" s="169"/>
      <c r="G421" s="169"/>
    </row>
    <row r="422" spans="5:7" ht="15.75" customHeight="1" x14ac:dyDescent="0.25">
      <c r="E422" s="169"/>
      <c r="F422" s="169"/>
      <c r="G422" s="169"/>
    </row>
    <row r="423" spans="5:7" ht="15.75" customHeight="1" x14ac:dyDescent="0.25">
      <c r="E423" s="169"/>
      <c r="F423" s="169"/>
      <c r="G423" s="169"/>
    </row>
    <row r="424" spans="5:7" ht="15.75" customHeight="1" x14ac:dyDescent="0.25">
      <c r="E424" s="169"/>
      <c r="F424" s="169"/>
      <c r="G424" s="169"/>
    </row>
    <row r="425" spans="5:7" ht="15.75" customHeight="1" x14ac:dyDescent="0.25">
      <c r="E425" s="169"/>
      <c r="F425" s="169"/>
      <c r="G425" s="169"/>
    </row>
    <row r="426" spans="5:7" ht="15.75" customHeight="1" x14ac:dyDescent="0.25">
      <c r="E426" s="169"/>
      <c r="F426" s="169"/>
      <c r="G426" s="169"/>
    </row>
    <row r="427" spans="5:7" ht="15.75" customHeight="1" x14ac:dyDescent="0.25">
      <c r="E427" s="169"/>
      <c r="F427" s="169"/>
      <c r="G427" s="169"/>
    </row>
    <row r="428" spans="5:7" ht="15.75" customHeight="1" x14ac:dyDescent="0.25">
      <c r="E428" s="169"/>
      <c r="F428" s="169"/>
      <c r="G428" s="169"/>
    </row>
    <row r="429" spans="5:7" ht="15.75" customHeight="1" x14ac:dyDescent="0.25">
      <c r="E429" s="169"/>
      <c r="F429" s="169"/>
      <c r="G429" s="169"/>
    </row>
    <row r="430" spans="5:7" ht="15.75" customHeight="1" x14ac:dyDescent="0.25">
      <c r="E430" s="169"/>
      <c r="F430" s="169"/>
      <c r="G430" s="169"/>
    </row>
    <row r="431" spans="5:7" ht="15.75" customHeight="1" x14ac:dyDescent="0.25">
      <c r="E431" s="169"/>
      <c r="F431" s="169"/>
      <c r="G431" s="169"/>
    </row>
    <row r="432" spans="5:7" ht="15.75" customHeight="1" x14ac:dyDescent="0.25">
      <c r="E432" s="169"/>
      <c r="F432" s="169"/>
      <c r="G432" s="169"/>
    </row>
    <row r="433" spans="5:7" ht="15.75" customHeight="1" x14ac:dyDescent="0.25">
      <c r="E433" s="169"/>
      <c r="F433" s="169"/>
      <c r="G433" s="169"/>
    </row>
    <row r="434" spans="5:7" ht="15.75" customHeight="1" x14ac:dyDescent="0.25">
      <c r="E434" s="169"/>
      <c r="F434" s="169"/>
      <c r="G434" s="169"/>
    </row>
    <row r="435" spans="5:7" ht="15.75" customHeight="1" x14ac:dyDescent="0.25">
      <c r="E435" s="169"/>
      <c r="F435" s="169"/>
      <c r="G435" s="169"/>
    </row>
    <row r="436" spans="5:7" ht="15.75" customHeight="1" x14ac:dyDescent="0.25">
      <c r="E436" s="169"/>
      <c r="F436" s="169"/>
      <c r="G436" s="169"/>
    </row>
    <row r="437" spans="5:7" ht="15.75" customHeight="1" x14ac:dyDescent="0.25">
      <c r="E437" s="169"/>
      <c r="F437" s="169"/>
      <c r="G437" s="169"/>
    </row>
    <row r="438" spans="5:7" ht="15.75" customHeight="1" x14ac:dyDescent="0.25">
      <c r="E438" s="169"/>
      <c r="F438" s="169"/>
      <c r="G438" s="169"/>
    </row>
    <row r="439" spans="5:7" ht="15.75" customHeight="1" x14ac:dyDescent="0.25">
      <c r="E439" s="169"/>
      <c r="F439" s="169"/>
      <c r="G439" s="169"/>
    </row>
    <row r="440" spans="5:7" ht="15.75" customHeight="1" x14ac:dyDescent="0.25">
      <c r="E440" s="169"/>
      <c r="F440" s="169"/>
      <c r="G440" s="169"/>
    </row>
    <row r="441" spans="5:7" ht="15.75" customHeight="1" x14ac:dyDescent="0.25">
      <c r="E441" s="169"/>
      <c r="F441" s="169"/>
      <c r="G441" s="169"/>
    </row>
    <row r="442" spans="5:7" ht="15.75" customHeight="1" x14ac:dyDescent="0.25">
      <c r="E442" s="169"/>
      <c r="F442" s="169"/>
      <c r="G442" s="169"/>
    </row>
    <row r="443" spans="5:7" ht="15.75" customHeight="1" x14ac:dyDescent="0.25">
      <c r="E443" s="169"/>
      <c r="F443" s="169"/>
      <c r="G443" s="169"/>
    </row>
    <row r="444" spans="5:7" ht="15.75" customHeight="1" x14ac:dyDescent="0.25">
      <c r="E444" s="169"/>
      <c r="F444" s="169"/>
      <c r="G444" s="169"/>
    </row>
    <row r="445" spans="5:7" ht="15.75" customHeight="1" x14ac:dyDescent="0.25">
      <c r="E445" s="169"/>
      <c r="F445" s="169"/>
      <c r="G445" s="169"/>
    </row>
    <row r="446" spans="5:7" ht="15.75" customHeight="1" x14ac:dyDescent="0.25">
      <c r="E446" s="169"/>
      <c r="F446" s="169"/>
      <c r="G446" s="169"/>
    </row>
    <row r="447" spans="5:7" ht="15.75" customHeight="1" x14ac:dyDescent="0.25">
      <c r="E447" s="169"/>
      <c r="F447" s="169"/>
      <c r="G447" s="169"/>
    </row>
    <row r="448" spans="5:7" ht="15.75" customHeight="1" x14ac:dyDescent="0.25">
      <c r="E448" s="169"/>
      <c r="F448" s="169"/>
      <c r="G448" s="169"/>
    </row>
    <row r="449" spans="5:7" ht="15.75" customHeight="1" x14ac:dyDescent="0.25">
      <c r="E449" s="169"/>
      <c r="F449" s="169"/>
      <c r="G449" s="169"/>
    </row>
    <row r="450" spans="5:7" ht="15.75" customHeight="1" x14ac:dyDescent="0.25">
      <c r="E450" s="169"/>
      <c r="F450" s="169"/>
      <c r="G450" s="169"/>
    </row>
    <row r="451" spans="5:7" ht="15.75" customHeight="1" x14ac:dyDescent="0.25">
      <c r="E451" s="169"/>
      <c r="F451" s="169"/>
      <c r="G451" s="169"/>
    </row>
    <row r="452" spans="5:7" ht="15.75" customHeight="1" x14ac:dyDescent="0.25">
      <c r="E452" s="169"/>
      <c r="F452" s="169"/>
      <c r="G452" s="169"/>
    </row>
    <row r="453" spans="5:7" ht="15.75" customHeight="1" x14ac:dyDescent="0.25">
      <c r="E453" s="169"/>
      <c r="F453" s="169"/>
      <c r="G453" s="169"/>
    </row>
    <row r="454" spans="5:7" ht="15.75" customHeight="1" x14ac:dyDescent="0.25">
      <c r="E454" s="169"/>
      <c r="F454" s="169"/>
      <c r="G454" s="169"/>
    </row>
    <row r="455" spans="5:7" ht="15.75" customHeight="1" x14ac:dyDescent="0.25">
      <c r="E455" s="169"/>
      <c r="F455" s="169"/>
      <c r="G455" s="169"/>
    </row>
    <row r="456" spans="5:7" ht="15.75" customHeight="1" x14ac:dyDescent="0.25">
      <c r="E456" s="169"/>
      <c r="F456" s="169"/>
      <c r="G456" s="169"/>
    </row>
    <row r="457" spans="5:7" ht="15.75" customHeight="1" x14ac:dyDescent="0.25">
      <c r="E457" s="169"/>
      <c r="F457" s="169"/>
      <c r="G457" s="169"/>
    </row>
    <row r="458" spans="5:7" ht="15.75" customHeight="1" x14ac:dyDescent="0.25">
      <c r="E458" s="169"/>
      <c r="F458" s="169"/>
      <c r="G458" s="169"/>
    </row>
    <row r="459" spans="5:7" ht="15.75" customHeight="1" x14ac:dyDescent="0.25">
      <c r="E459" s="169"/>
      <c r="F459" s="169"/>
      <c r="G459" s="169"/>
    </row>
    <row r="460" spans="5:7" ht="15.75" customHeight="1" x14ac:dyDescent="0.25">
      <c r="E460" s="169"/>
      <c r="F460" s="169"/>
      <c r="G460" s="169"/>
    </row>
    <row r="461" spans="5:7" ht="15.75" customHeight="1" x14ac:dyDescent="0.25">
      <c r="E461" s="169"/>
      <c r="F461" s="169"/>
      <c r="G461" s="169"/>
    </row>
    <row r="462" spans="5:7" ht="15.75" customHeight="1" x14ac:dyDescent="0.25">
      <c r="E462" s="169"/>
      <c r="F462" s="169"/>
      <c r="G462" s="169"/>
    </row>
    <row r="463" spans="5:7" ht="15.75" customHeight="1" x14ac:dyDescent="0.25">
      <c r="E463" s="169"/>
      <c r="F463" s="169"/>
      <c r="G463" s="169"/>
    </row>
    <row r="464" spans="5:7" ht="15.75" customHeight="1" x14ac:dyDescent="0.25">
      <c r="E464" s="169"/>
      <c r="F464" s="169"/>
      <c r="G464" s="169"/>
    </row>
    <row r="465" spans="5:7" ht="15.75" customHeight="1" x14ac:dyDescent="0.25">
      <c r="E465" s="169"/>
      <c r="F465" s="169"/>
      <c r="G465" s="169"/>
    </row>
    <row r="466" spans="5:7" ht="15.75" customHeight="1" x14ac:dyDescent="0.25">
      <c r="E466" s="169"/>
      <c r="F466" s="169"/>
      <c r="G466" s="169"/>
    </row>
    <row r="467" spans="5:7" ht="15.75" customHeight="1" x14ac:dyDescent="0.25">
      <c r="E467" s="169"/>
      <c r="F467" s="169"/>
      <c r="G467" s="169"/>
    </row>
    <row r="468" spans="5:7" ht="15.75" customHeight="1" x14ac:dyDescent="0.25">
      <c r="E468" s="169"/>
      <c r="F468" s="169"/>
      <c r="G468" s="169"/>
    </row>
    <row r="469" spans="5:7" ht="15.75" customHeight="1" x14ac:dyDescent="0.25">
      <c r="E469" s="169"/>
      <c r="F469" s="169"/>
      <c r="G469" s="169"/>
    </row>
    <row r="470" spans="5:7" ht="15.75" customHeight="1" x14ac:dyDescent="0.25">
      <c r="E470" s="169"/>
      <c r="F470" s="169"/>
      <c r="G470" s="169"/>
    </row>
    <row r="471" spans="5:7" ht="15.75" customHeight="1" x14ac:dyDescent="0.25">
      <c r="E471" s="169"/>
      <c r="F471" s="169"/>
      <c r="G471" s="169"/>
    </row>
    <row r="472" spans="5:7" ht="15.75" customHeight="1" x14ac:dyDescent="0.25">
      <c r="E472" s="169"/>
      <c r="F472" s="169"/>
      <c r="G472" s="169"/>
    </row>
    <row r="473" spans="5:7" ht="15.75" customHeight="1" x14ac:dyDescent="0.25">
      <c r="E473" s="169"/>
      <c r="F473" s="169"/>
      <c r="G473" s="169"/>
    </row>
    <row r="474" spans="5:7" ht="15.75" customHeight="1" x14ac:dyDescent="0.25">
      <c r="E474" s="169"/>
      <c r="F474" s="169"/>
      <c r="G474" s="169"/>
    </row>
    <row r="475" spans="5:7" ht="15.75" customHeight="1" x14ac:dyDescent="0.25">
      <c r="E475" s="169"/>
      <c r="F475" s="169"/>
      <c r="G475" s="169"/>
    </row>
    <row r="476" spans="5:7" ht="15.75" customHeight="1" x14ac:dyDescent="0.25">
      <c r="E476" s="169"/>
      <c r="F476" s="169"/>
      <c r="G476" s="169"/>
    </row>
    <row r="477" spans="5:7" ht="15.75" customHeight="1" x14ac:dyDescent="0.25">
      <c r="E477" s="169"/>
      <c r="F477" s="169"/>
      <c r="G477" s="169"/>
    </row>
    <row r="478" spans="5:7" ht="15.75" customHeight="1" x14ac:dyDescent="0.25">
      <c r="E478" s="169"/>
      <c r="F478" s="169"/>
      <c r="G478" s="169"/>
    </row>
    <row r="479" spans="5:7" ht="15.75" customHeight="1" x14ac:dyDescent="0.25">
      <c r="E479" s="169"/>
      <c r="F479" s="169"/>
      <c r="G479" s="169"/>
    </row>
    <row r="480" spans="5:7" ht="15.75" customHeight="1" x14ac:dyDescent="0.25">
      <c r="E480" s="169"/>
      <c r="F480" s="169"/>
      <c r="G480" s="169"/>
    </row>
    <row r="481" spans="5:7" ht="15.75" customHeight="1" x14ac:dyDescent="0.25">
      <c r="E481" s="169"/>
      <c r="F481" s="169"/>
      <c r="G481" s="169"/>
    </row>
    <row r="482" spans="5:7" ht="15.75" customHeight="1" x14ac:dyDescent="0.25">
      <c r="E482" s="169"/>
      <c r="F482" s="169"/>
      <c r="G482" s="169"/>
    </row>
    <row r="483" spans="5:7" ht="15.75" customHeight="1" x14ac:dyDescent="0.25">
      <c r="E483" s="169"/>
      <c r="F483" s="169"/>
      <c r="G483" s="169"/>
    </row>
    <row r="484" spans="5:7" ht="15.75" customHeight="1" x14ac:dyDescent="0.25">
      <c r="E484" s="169"/>
      <c r="F484" s="169"/>
      <c r="G484" s="169"/>
    </row>
    <row r="485" spans="5:7" ht="15.75" customHeight="1" x14ac:dyDescent="0.25">
      <c r="E485" s="169"/>
      <c r="F485" s="169"/>
      <c r="G485" s="169"/>
    </row>
    <row r="486" spans="5:7" ht="15.75" customHeight="1" x14ac:dyDescent="0.25">
      <c r="E486" s="169"/>
      <c r="F486" s="169"/>
      <c r="G486" s="169"/>
    </row>
    <row r="487" spans="5:7" ht="15.75" customHeight="1" x14ac:dyDescent="0.25">
      <c r="E487" s="169"/>
      <c r="F487" s="169"/>
      <c r="G487" s="169"/>
    </row>
    <row r="488" spans="5:7" ht="15.75" customHeight="1" x14ac:dyDescent="0.25">
      <c r="E488" s="169"/>
      <c r="F488" s="169"/>
      <c r="G488" s="169"/>
    </row>
    <row r="489" spans="5:7" ht="15.75" customHeight="1" x14ac:dyDescent="0.25">
      <c r="E489" s="169"/>
      <c r="F489" s="169"/>
      <c r="G489" s="169"/>
    </row>
    <row r="490" spans="5:7" ht="15.75" customHeight="1" x14ac:dyDescent="0.25">
      <c r="E490" s="169"/>
      <c r="F490" s="169"/>
      <c r="G490" s="169"/>
    </row>
    <row r="491" spans="5:7" ht="15.75" customHeight="1" x14ac:dyDescent="0.25">
      <c r="E491" s="169"/>
      <c r="F491" s="169"/>
      <c r="G491" s="169"/>
    </row>
    <row r="492" spans="5:7" ht="15.75" customHeight="1" x14ac:dyDescent="0.25">
      <c r="E492" s="169"/>
      <c r="F492" s="169"/>
      <c r="G492" s="169"/>
    </row>
    <row r="493" spans="5:7" ht="15.75" customHeight="1" x14ac:dyDescent="0.25">
      <c r="E493" s="169"/>
      <c r="F493" s="169"/>
      <c r="G493" s="169"/>
    </row>
    <row r="494" spans="5:7" ht="15.75" customHeight="1" x14ac:dyDescent="0.25">
      <c r="E494" s="169"/>
      <c r="F494" s="169"/>
      <c r="G494" s="169"/>
    </row>
    <row r="495" spans="5:7" ht="15.75" customHeight="1" x14ac:dyDescent="0.25">
      <c r="E495" s="169"/>
      <c r="F495" s="169"/>
      <c r="G495" s="169"/>
    </row>
    <row r="496" spans="5:7" ht="15.75" customHeight="1" x14ac:dyDescent="0.25">
      <c r="E496" s="169"/>
      <c r="F496" s="169"/>
      <c r="G496" s="169"/>
    </row>
    <row r="497" spans="5:7" ht="15.75" customHeight="1" x14ac:dyDescent="0.25">
      <c r="E497" s="169"/>
      <c r="F497" s="169"/>
      <c r="G497" s="169"/>
    </row>
    <row r="498" spans="5:7" ht="15.75" customHeight="1" x14ac:dyDescent="0.25">
      <c r="E498" s="169"/>
      <c r="F498" s="169"/>
      <c r="G498" s="169"/>
    </row>
    <row r="499" spans="5:7" ht="15.75" customHeight="1" x14ac:dyDescent="0.25">
      <c r="E499" s="169"/>
      <c r="F499" s="169"/>
      <c r="G499" s="169"/>
    </row>
    <row r="500" spans="5:7" ht="15.75" customHeight="1" x14ac:dyDescent="0.25">
      <c r="E500" s="169"/>
      <c r="F500" s="169"/>
      <c r="G500" s="169"/>
    </row>
    <row r="501" spans="5:7" ht="15.75" customHeight="1" x14ac:dyDescent="0.25">
      <c r="E501" s="169"/>
      <c r="F501" s="169"/>
      <c r="G501" s="169"/>
    </row>
    <row r="502" spans="5:7" ht="15.75" customHeight="1" x14ac:dyDescent="0.25">
      <c r="E502" s="169"/>
      <c r="F502" s="169"/>
      <c r="G502" s="169"/>
    </row>
    <row r="503" spans="5:7" ht="15.75" customHeight="1" x14ac:dyDescent="0.25">
      <c r="E503" s="169"/>
      <c r="F503" s="169"/>
      <c r="G503" s="169"/>
    </row>
    <row r="504" spans="5:7" ht="15.75" customHeight="1" x14ac:dyDescent="0.25">
      <c r="E504" s="169"/>
      <c r="F504" s="169"/>
      <c r="G504" s="169"/>
    </row>
    <row r="505" spans="5:7" ht="15.75" customHeight="1" x14ac:dyDescent="0.25">
      <c r="E505" s="169"/>
      <c r="F505" s="169"/>
      <c r="G505" s="169"/>
    </row>
    <row r="506" spans="5:7" ht="15.75" customHeight="1" x14ac:dyDescent="0.25">
      <c r="E506" s="169"/>
      <c r="F506" s="169"/>
      <c r="G506" s="169"/>
    </row>
    <row r="507" spans="5:7" ht="15.75" customHeight="1" x14ac:dyDescent="0.25">
      <c r="E507" s="169"/>
      <c r="F507" s="169"/>
      <c r="G507" s="169"/>
    </row>
    <row r="508" spans="5:7" ht="15.75" customHeight="1" x14ac:dyDescent="0.25">
      <c r="E508" s="169"/>
      <c r="F508" s="169"/>
      <c r="G508" s="169"/>
    </row>
    <row r="509" spans="5:7" ht="15.75" customHeight="1" x14ac:dyDescent="0.25">
      <c r="E509" s="169"/>
      <c r="F509" s="169"/>
      <c r="G509" s="169"/>
    </row>
    <row r="510" spans="5:7" ht="15.75" customHeight="1" x14ac:dyDescent="0.25">
      <c r="E510" s="169"/>
      <c r="F510" s="169"/>
      <c r="G510" s="169"/>
    </row>
    <row r="511" spans="5:7" ht="15.75" customHeight="1" x14ac:dyDescent="0.25">
      <c r="E511" s="169"/>
      <c r="F511" s="169"/>
      <c r="G511" s="169"/>
    </row>
    <row r="512" spans="5:7" ht="15.75" customHeight="1" x14ac:dyDescent="0.25">
      <c r="E512" s="169"/>
      <c r="F512" s="169"/>
      <c r="G512" s="169"/>
    </row>
    <row r="513" spans="5:7" ht="15.75" customHeight="1" x14ac:dyDescent="0.25">
      <c r="E513" s="169"/>
      <c r="F513" s="169"/>
      <c r="G513" s="169"/>
    </row>
    <row r="514" spans="5:7" ht="15.75" customHeight="1" x14ac:dyDescent="0.25">
      <c r="E514" s="169"/>
      <c r="F514" s="169"/>
      <c r="G514" s="169"/>
    </row>
    <row r="515" spans="5:7" ht="15.75" customHeight="1" x14ac:dyDescent="0.25">
      <c r="E515" s="169"/>
      <c r="F515" s="169"/>
      <c r="G515" s="169"/>
    </row>
    <row r="516" spans="5:7" ht="15.75" customHeight="1" x14ac:dyDescent="0.25">
      <c r="E516" s="169"/>
      <c r="F516" s="169"/>
      <c r="G516" s="169"/>
    </row>
    <row r="517" spans="5:7" ht="15.75" customHeight="1" x14ac:dyDescent="0.25">
      <c r="E517" s="169"/>
      <c r="F517" s="169"/>
      <c r="G517" s="169"/>
    </row>
    <row r="518" spans="5:7" ht="15.75" customHeight="1" x14ac:dyDescent="0.25">
      <c r="E518" s="169"/>
      <c r="F518" s="169"/>
      <c r="G518" s="169"/>
    </row>
    <row r="519" spans="5:7" ht="15.75" customHeight="1" x14ac:dyDescent="0.25">
      <c r="E519" s="169"/>
      <c r="F519" s="169"/>
      <c r="G519" s="169"/>
    </row>
    <row r="520" spans="5:7" ht="15.75" customHeight="1" x14ac:dyDescent="0.25">
      <c r="E520" s="169"/>
      <c r="F520" s="169"/>
      <c r="G520" s="169"/>
    </row>
    <row r="521" spans="5:7" ht="15.75" customHeight="1" x14ac:dyDescent="0.25">
      <c r="E521" s="169"/>
      <c r="F521" s="169"/>
      <c r="G521" s="169"/>
    </row>
    <row r="522" spans="5:7" ht="15.75" customHeight="1" x14ac:dyDescent="0.25">
      <c r="E522" s="169"/>
      <c r="F522" s="169"/>
      <c r="G522" s="169"/>
    </row>
    <row r="523" spans="5:7" ht="15.75" customHeight="1" x14ac:dyDescent="0.25">
      <c r="E523" s="169"/>
      <c r="F523" s="169"/>
      <c r="G523" s="169"/>
    </row>
    <row r="524" spans="5:7" ht="15.75" customHeight="1" x14ac:dyDescent="0.25">
      <c r="E524" s="169"/>
      <c r="F524" s="169"/>
      <c r="G524" s="169"/>
    </row>
    <row r="525" spans="5:7" ht="15.75" customHeight="1" x14ac:dyDescent="0.25">
      <c r="E525" s="169"/>
      <c r="F525" s="169"/>
      <c r="G525" s="169"/>
    </row>
    <row r="526" spans="5:7" ht="15.75" customHeight="1" x14ac:dyDescent="0.25">
      <c r="E526" s="169"/>
      <c r="F526" s="169"/>
      <c r="G526" s="169"/>
    </row>
    <row r="527" spans="5:7" ht="15.75" customHeight="1" x14ac:dyDescent="0.25">
      <c r="E527" s="169"/>
      <c r="F527" s="169"/>
      <c r="G527" s="169"/>
    </row>
    <row r="528" spans="5:7" ht="15.75" customHeight="1" x14ac:dyDescent="0.25">
      <c r="E528" s="169"/>
      <c r="F528" s="169"/>
      <c r="G528" s="169"/>
    </row>
    <row r="529" spans="5:7" ht="15.75" customHeight="1" x14ac:dyDescent="0.25">
      <c r="E529" s="169"/>
      <c r="F529" s="169"/>
      <c r="G529" s="169"/>
    </row>
    <row r="530" spans="5:7" ht="15.75" customHeight="1" x14ac:dyDescent="0.25">
      <c r="E530" s="169"/>
      <c r="F530" s="169"/>
      <c r="G530" s="169"/>
    </row>
    <row r="531" spans="5:7" ht="15.75" customHeight="1" x14ac:dyDescent="0.25">
      <c r="E531" s="169"/>
      <c r="F531" s="169"/>
      <c r="G531" s="169"/>
    </row>
    <row r="532" spans="5:7" ht="15.75" customHeight="1" x14ac:dyDescent="0.25">
      <c r="E532" s="169"/>
      <c r="F532" s="169"/>
      <c r="G532" s="169"/>
    </row>
    <row r="533" spans="5:7" ht="15.75" customHeight="1" x14ac:dyDescent="0.25">
      <c r="E533" s="169"/>
      <c r="F533" s="169"/>
      <c r="G533" s="169"/>
    </row>
    <row r="534" spans="5:7" ht="15.75" customHeight="1" x14ac:dyDescent="0.25">
      <c r="E534" s="169"/>
      <c r="F534" s="169"/>
      <c r="G534" s="169"/>
    </row>
    <row r="535" spans="5:7" ht="15.75" customHeight="1" x14ac:dyDescent="0.25">
      <c r="E535" s="169"/>
      <c r="F535" s="169"/>
      <c r="G535" s="169"/>
    </row>
    <row r="536" spans="5:7" ht="15.75" customHeight="1" x14ac:dyDescent="0.25">
      <c r="E536" s="169"/>
      <c r="F536" s="169"/>
      <c r="G536" s="169"/>
    </row>
    <row r="537" spans="5:7" ht="15.75" customHeight="1" x14ac:dyDescent="0.25">
      <c r="E537" s="169"/>
      <c r="F537" s="169"/>
      <c r="G537" s="169"/>
    </row>
    <row r="538" spans="5:7" ht="15.75" customHeight="1" x14ac:dyDescent="0.25">
      <c r="E538" s="169"/>
      <c r="F538" s="169"/>
      <c r="G538" s="169"/>
    </row>
    <row r="539" spans="5:7" ht="15.75" customHeight="1" x14ac:dyDescent="0.25">
      <c r="E539" s="169"/>
      <c r="F539" s="169"/>
      <c r="G539" s="169"/>
    </row>
    <row r="540" spans="5:7" ht="15.75" customHeight="1" x14ac:dyDescent="0.25">
      <c r="E540" s="169"/>
      <c r="F540" s="169"/>
      <c r="G540" s="169"/>
    </row>
    <row r="541" spans="5:7" ht="15.75" customHeight="1" x14ac:dyDescent="0.25">
      <c r="E541" s="169"/>
      <c r="F541" s="169"/>
      <c r="G541" s="169"/>
    </row>
    <row r="542" spans="5:7" ht="15.75" customHeight="1" x14ac:dyDescent="0.25">
      <c r="E542" s="169"/>
      <c r="F542" s="169"/>
      <c r="G542" s="169"/>
    </row>
    <row r="543" spans="5:7" ht="15.75" customHeight="1" x14ac:dyDescent="0.25">
      <c r="E543" s="169"/>
      <c r="F543" s="169"/>
      <c r="G543" s="169"/>
    </row>
    <row r="544" spans="5:7" ht="15.75" customHeight="1" x14ac:dyDescent="0.25">
      <c r="E544" s="169"/>
      <c r="F544" s="169"/>
      <c r="G544" s="169"/>
    </row>
    <row r="545" spans="5:7" ht="15.75" customHeight="1" x14ac:dyDescent="0.25">
      <c r="E545" s="169"/>
      <c r="F545" s="169"/>
      <c r="G545" s="169"/>
    </row>
    <row r="546" spans="5:7" ht="15.75" customHeight="1" x14ac:dyDescent="0.25">
      <c r="E546" s="169"/>
      <c r="F546" s="169"/>
      <c r="G546" s="169"/>
    </row>
    <row r="547" spans="5:7" ht="15.75" customHeight="1" x14ac:dyDescent="0.25">
      <c r="E547" s="169"/>
      <c r="F547" s="169"/>
      <c r="G547" s="169"/>
    </row>
    <row r="548" spans="5:7" ht="15.75" customHeight="1" x14ac:dyDescent="0.25">
      <c r="E548" s="169"/>
      <c r="F548" s="169"/>
      <c r="G548" s="169"/>
    </row>
    <row r="549" spans="5:7" ht="15.75" customHeight="1" x14ac:dyDescent="0.25">
      <c r="E549" s="169"/>
      <c r="F549" s="169"/>
      <c r="G549" s="169"/>
    </row>
    <row r="550" spans="5:7" ht="15.75" customHeight="1" x14ac:dyDescent="0.25">
      <c r="E550" s="169"/>
      <c r="F550" s="169"/>
      <c r="G550" s="169"/>
    </row>
    <row r="551" spans="5:7" ht="15.75" customHeight="1" x14ac:dyDescent="0.25">
      <c r="E551" s="169"/>
      <c r="F551" s="169"/>
      <c r="G551" s="169"/>
    </row>
    <row r="552" spans="5:7" ht="15.75" customHeight="1" x14ac:dyDescent="0.25">
      <c r="E552" s="169"/>
      <c r="F552" s="169"/>
      <c r="G552" s="169"/>
    </row>
    <row r="553" spans="5:7" ht="15.75" customHeight="1" x14ac:dyDescent="0.25">
      <c r="E553" s="169"/>
      <c r="F553" s="169"/>
      <c r="G553" s="169"/>
    </row>
    <row r="554" spans="5:7" ht="15.75" customHeight="1" x14ac:dyDescent="0.25">
      <c r="E554" s="169"/>
      <c r="F554" s="169"/>
      <c r="G554" s="169"/>
    </row>
    <row r="555" spans="5:7" ht="15.75" customHeight="1" x14ac:dyDescent="0.25">
      <c r="E555" s="169"/>
      <c r="F555" s="169"/>
      <c r="G555" s="169"/>
    </row>
    <row r="556" spans="5:7" ht="15.75" customHeight="1" x14ac:dyDescent="0.25">
      <c r="E556" s="169"/>
      <c r="F556" s="169"/>
      <c r="G556" s="169"/>
    </row>
    <row r="557" spans="5:7" ht="15.75" customHeight="1" x14ac:dyDescent="0.25">
      <c r="E557" s="169"/>
      <c r="F557" s="169"/>
      <c r="G557" s="169"/>
    </row>
    <row r="558" spans="5:7" ht="15.75" customHeight="1" x14ac:dyDescent="0.25">
      <c r="E558" s="169"/>
      <c r="F558" s="169"/>
      <c r="G558" s="169"/>
    </row>
    <row r="559" spans="5:7" ht="15.75" customHeight="1" x14ac:dyDescent="0.25">
      <c r="E559" s="169"/>
      <c r="F559" s="169"/>
      <c r="G559" s="169"/>
    </row>
    <row r="560" spans="5:7" ht="15.75" customHeight="1" x14ac:dyDescent="0.25">
      <c r="E560" s="169"/>
      <c r="F560" s="169"/>
      <c r="G560" s="169"/>
    </row>
    <row r="561" spans="5:7" ht="15.75" customHeight="1" x14ac:dyDescent="0.25">
      <c r="E561" s="169"/>
      <c r="F561" s="169"/>
      <c r="G561" s="169"/>
    </row>
    <row r="562" spans="5:7" ht="15.75" customHeight="1" x14ac:dyDescent="0.25">
      <c r="E562" s="169"/>
      <c r="F562" s="169"/>
      <c r="G562" s="169"/>
    </row>
    <row r="563" spans="5:7" ht="15.75" customHeight="1" x14ac:dyDescent="0.25">
      <c r="E563" s="169"/>
      <c r="F563" s="169"/>
      <c r="G563" s="169"/>
    </row>
    <row r="564" spans="5:7" ht="15.75" customHeight="1" x14ac:dyDescent="0.25">
      <c r="E564" s="169"/>
      <c r="F564" s="169"/>
      <c r="G564" s="169"/>
    </row>
    <row r="565" spans="5:7" ht="15.75" customHeight="1" x14ac:dyDescent="0.25">
      <c r="E565" s="169"/>
      <c r="F565" s="169"/>
      <c r="G565" s="169"/>
    </row>
    <row r="566" spans="5:7" ht="15.75" customHeight="1" x14ac:dyDescent="0.25">
      <c r="E566" s="169"/>
      <c r="F566" s="169"/>
      <c r="G566" s="169"/>
    </row>
    <row r="567" spans="5:7" ht="15.75" customHeight="1" x14ac:dyDescent="0.25">
      <c r="E567" s="169"/>
      <c r="F567" s="169"/>
      <c r="G567" s="169"/>
    </row>
    <row r="568" spans="5:7" ht="15.75" customHeight="1" x14ac:dyDescent="0.25">
      <c r="E568" s="169"/>
      <c r="F568" s="169"/>
      <c r="G568" s="169"/>
    </row>
    <row r="569" spans="5:7" ht="15.75" customHeight="1" x14ac:dyDescent="0.25">
      <c r="E569" s="169"/>
      <c r="F569" s="169"/>
      <c r="G569" s="169"/>
    </row>
    <row r="570" spans="5:7" ht="15.75" customHeight="1" x14ac:dyDescent="0.25">
      <c r="E570" s="169"/>
      <c r="F570" s="169"/>
      <c r="G570" s="169"/>
    </row>
    <row r="571" spans="5:7" ht="15.75" customHeight="1" x14ac:dyDescent="0.25">
      <c r="E571" s="169"/>
      <c r="F571" s="169"/>
      <c r="G571" s="169"/>
    </row>
    <row r="572" spans="5:7" ht="15.75" customHeight="1" x14ac:dyDescent="0.25">
      <c r="E572" s="169"/>
      <c r="F572" s="169"/>
      <c r="G572" s="169"/>
    </row>
    <row r="573" spans="5:7" ht="15.75" customHeight="1" x14ac:dyDescent="0.25">
      <c r="E573" s="169"/>
      <c r="F573" s="169"/>
      <c r="G573" s="169"/>
    </row>
    <row r="574" spans="5:7" ht="15.75" customHeight="1" x14ac:dyDescent="0.25">
      <c r="E574" s="169"/>
      <c r="F574" s="169"/>
      <c r="G574" s="169"/>
    </row>
    <row r="575" spans="5:7" ht="15.75" customHeight="1" x14ac:dyDescent="0.25">
      <c r="E575" s="169"/>
      <c r="F575" s="169"/>
      <c r="G575" s="169"/>
    </row>
    <row r="576" spans="5:7" ht="15.75" customHeight="1" x14ac:dyDescent="0.25">
      <c r="E576" s="169"/>
      <c r="F576" s="169"/>
      <c r="G576" s="169"/>
    </row>
    <row r="577" spans="5:7" ht="15.75" customHeight="1" x14ac:dyDescent="0.25">
      <c r="E577" s="169"/>
      <c r="F577" s="169"/>
      <c r="G577" s="169"/>
    </row>
    <row r="578" spans="5:7" ht="15.75" customHeight="1" x14ac:dyDescent="0.25">
      <c r="E578" s="169"/>
      <c r="F578" s="169"/>
      <c r="G578" s="169"/>
    </row>
    <row r="579" spans="5:7" ht="15.75" customHeight="1" x14ac:dyDescent="0.25">
      <c r="E579" s="169"/>
      <c r="F579" s="169"/>
      <c r="G579" s="169"/>
    </row>
    <row r="580" spans="5:7" ht="15.75" customHeight="1" x14ac:dyDescent="0.25">
      <c r="E580" s="169"/>
      <c r="F580" s="169"/>
      <c r="G580" s="169"/>
    </row>
    <row r="581" spans="5:7" ht="15.75" customHeight="1" x14ac:dyDescent="0.25">
      <c r="E581" s="169"/>
      <c r="F581" s="169"/>
      <c r="G581" s="169"/>
    </row>
    <row r="582" spans="5:7" ht="15.75" customHeight="1" x14ac:dyDescent="0.25">
      <c r="E582" s="169"/>
      <c r="F582" s="169"/>
      <c r="G582" s="169"/>
    </row>
    <row r="583" spans="5:7" ht="15.75" customHeight="1" x14ac:dyDescent="0.25">
      <c r="E583" s="169"/>
      <c r="F583" s="169"/>
      <c r="G583" s="169"/>
    </row>
    <row r="584" spans="5:7" ht="15.75" customHeight="1" x14ac:dyDescent="0.25">
      <c r="E584" s="169"/>
      <c r="F584" s="169"/>
      <c r="G584" s="169"/>
    </row>
    <row r="585" spans="5:7" ht="15.75" customHeight="1" x14ac:dyDescent="0.25">
      <c r="E585" s="169"/>
      <c r="F585" s="169"/>
      <c r="G585" s="169"/>
    </row>
    <row r="586" spans="5:7" ht="15.75" customHeight="1" x14ac:dyDescent="0.25">
      <c r="E586" s="169"/>
      <c r="F586" s="169"/>
      <c r="G586" s="169"/>
    </row>
    <row r="587" spans="5:7" ht="15.75" customHeight="1" x14ac:dyDescent="0.25">
      <c r="E587" s="169"/>
      <c r="F587" s="169"/>
      <c r="G587" s="169"/>
    </row>
    <row r="588" spans="5:7" ht="15.75" customHeight="1" x14ac:dyDescent="0.25">
      <c r="E588" s="169"/>
      <c r="F588" s="169"/>
      <c r="G588" s="169"/>
    </row>
    <row r="589" spans="5:7" ht="15.75" customHeight="1" x14ac:dyDescent="0.25">
      <c r="E589" s="169"/>
      <c r="F589" s="169"/>
      <c r="G589" s="169"/>
    </row>
    <row r="590" spans="5:7" ht="15.75" customHeight="1" x14ac:dyDescent="0.25">
      <c r="E590" s="169"/>
      <c r="F590" s="169"/>
      <c r="G590" s="169"/>
    </row>
    <row r="591" spans="5:7" ht="15.75" customHeight="1" x14ac:dyDescent="0.25">
      <c r="E591" s="169"/>
      <c r="F591" s="169"/>
      <c r="G591" s="169"/>
    </row>
    <row r="592" spans="5:7" ht="15.75" customHeight="1" x14ac:dyDescent="0.25">
      <c r="E592" s="169"/>
      <c r="F592" s="169"/>
      <c r="G592" s="169"/>
    </row>
    <row r="593" spans="5:7" ht="15.75" customHeight="1" x14ac:dyDescent="0.25">
      <c r="E593" s="169"/>
      <c r="F593" s="169"/>
      <c r="G593" s="169"/>
    </row>
    <row r="594" spans="5:7" ht="15.75" customHeight="1" x14ac:dyDescent="0.25">
      <c r="E594" s="169"/>
      <c r="F594" s="169"/>
      <c r="G594" s="169"/>
    </row>
    <row r="595" spans="5:7" ht="15.75" customHeight="1" x14ac:dyDescent="0.25">
      <c r="E595" s="169"/>
      <c r="F595" s="169"/>
      <c r="G595" s="169"/>
    </row>
    <row r="596" spans="5:7" ht="15.75" customHeight="1" x14ac:dyDescent="0.25">
      <c r="E596" s="169"/>
      <c r="F596" s="169"/>
      <c r="G596" s="169"/>
    </row>
    <row r="597" spans="5:7" ht="15.75" customHeight="1" x14ac:dyDescent="0.25">
      <c r="E597" s="169"/>
      <c r="F597" s="169"/>
      <c r="G597" s="169"/>
    </row>
    <row r="598" spans="5:7" ht="15.75" customHeight="1" x14ac:dyDescent="0.25">
      <c r="E598" s="169"/>
      <c r="F598" s="169"/>
      <c r="G598" s="169"/>
    </row>
    <row r="599" spans="5:7" ht="15.75" customHeight="1" x14ac:dyDescent="0.25">
      <c r="E599" s="169"/>
      <c r="F599" s="169"/>
      <c r="G599" s="169"/>
    </row>
    <row r="600" spans="5:7" ht="15.75" customHeight="1" x14ac:dyDescent="0.25">
      <c r="E600" s="169"/>
      <c r="F600" s="169"/>
      <c r="G600" s="169"/>
    </row>
    <row r="601" spans="5:7" ht="15.75" customHeight="1" x14ac:dyDescent="0.25">
      <c r="E601" s="169"/>
      <c r="F601" s="169"/>
      <c r="G601" s="169"/>
    </row>
    <row r="602" spans="5:7" ht="15.75" customHeight="1" x14ac:dyDescent="0.25">
      <c r="E602" s="169"/>
      <c r="F602" s="169"/>
      <c r="G602" s="169"/>
    </row>
    <row r="603" spans="5:7" ht="15.75" customHeight="1" x14ac:dyDescent="0.25">
      <c r="E603" s="169"/>
      <c r="F603" s="169"/>
      <c r="G603" s="169"/>
    </row>
    <row r="604" spans="5:7" ht="15.75" customHeight="1" x14ac:dyDescent="0.25">
      <c r="E604" s="169"/>
      <c r="F604" s="169"/>
      <c r="G604" s="169"/>
    </row>
    <row r="605" spans="5:7" ht="15.75" customHeight="1" x14ac:dyDescent="0.25">
      <c r="E605" s="169"/>
      <c r="F605" s="169"/>
      <c r="G605" s="169"/>
    </row>
    <row r="606" spans="5:7" ht="15.75" customHeight="1" x14ac:dyDescent="0.25">
      <c r="E606" s="169"/>
      <c r="F606" s="169"/>
      <c r="G606" s="169"/>
    </row>
    <row r="607" spans="5:7" ht="15.75" customHeight="1" x14ac:dyDescent="0.25">
      <c r="E607" s="169"/>
      <c r="F607" s="169"/>
      <c r="G607" s="169"/>
    </row>
    <row r="608" spans="5:7" ht="15.75" customHeight="1" x14ac:dyDescent="0.25">
      <c r="E608" s="169"/>
      <c r="F608" s="169"/>
      <c r="G608" s="169"/>
    </row>
    <row r="609" spans="5:7" ht="15.75" customHeight="1" x14ac:dyDescent="0.25">
      <c r="E609" s="169"/>
      <c r="F609" s="169"/>
      <c r="G609" s="169"/>
    </row>
    <row r="610" spans="5:7" ht="15.75" customHeight="1" x14ac:dyDescent="0.25">
      <c r="E610" s="169"/>
      <c r="F610" s="169"/>
      <c r="G610" s="169"/>
    </row>
    <row r="611" spans="5:7" ht="15.75" customHeight="1" x14ac:dyDescent="0.25">
      <c r="E611" s="169"/>
      <c r="F611" s="169"/>
      <c r="G611" s="169"/>
    </row>
    <row r="612" spans="5:7" ht="15.75" customHeight="1" x14ac:dyDescent="0.25">
      <c r="E612" s="169"/>
      <c r="F612" s="169"/>
      <c r="G612" s="169"/>
    </row>
    <row r="613" spans="5:7" ht="15.75" customHeight="1" x14ac:dyDescent="0.25">
      <c r="E613" s="169"/>
      <c r="F613" s="169"/>
      <c r="G613" s="169"/>
    </row>
    <row r="614" spans="5:7" ht="15.75" customHeight="1" x14ac:dyDescent="0.25">
      <c r="E614" s="169"/>
      <c r="F614" s="169"/>
      <c r="G614" s="169"/>
    </row>
    <row r="615" spans="5:7" ht="15.75" customHeight="1" x14ac:dyDescent="0.25">
      <c r="E615" s="169"/>
      <c r="F615" s="169"/>
      <c r="G615" s="169"/>
    </row>
    <row r="616" spans="5:7" ht="15.75" customHeight="1" x14ac:dyDescent="0.25">
      <c r="E616" s="169"/>
      <c r="F616" s="169"/>
      <c r="G616" s="169"/>
    </row>
    <row r="617" spans="5:7" ht="15.75" customHeight="1" x14ac:dyDescent="0.25">
      <c r="E617" s="169"/>
      <c r="F617" s="169"/>
      <c r="G617" s="169"/>
    </row>
    <row r="618" spans="5:7" ht="15.75" customHeight="1" x14ac:dyDescent="0.25">
      <c r="E618" s="169"/>
      <c r="F618" s="169"/>
      <c r="G618" s="169"/>
    </row>
    <row r="619" spans="5:7" ht="15.75" customHeight="1" x14ac:dyDescent="0.25">
      <c r="E619" s="169"/>
      <c r="F619" s="169"/>
      <c r="G619" s="169"/>
    </row>
    <row r="620" spans="5:7" ht="15.75" customHeight="1" x14ac:dyDescent="0.25">
      <c r="E620" s="169"/>
      <c r="F620" s="169"/>
      <c r="G620" s="169"/>
    </row>
    <row r="621" spans="5:7" ht="15.75" customHeight="1" x14ac:dyDescent="0.25">
      <c r="E621" s="169"/>
      <c r="F621" s="169"/>
      <c r="G621" s="169"/>
    </row>
    <row r="622" spans="5:7" ht="15.75" customHeight="1" x14ac:dyDescent="0.25">
      <c r="E622" s="169"/>
      <c r="F622" s="169"/>
      <c r="G622" s="169"/>
    </row>
    <row r="623" spans="5:7" ht="15.75" customHeight="1" x14ac:dyDescent="0.25">
      <c r="E623" s="169"/>
      <c r="F623" s="169"/>
      <c r="G623" s="169"/>
    </row>
    <row r="624" spans="5:7" ht="15.75" customHeight="1" x14ac:dyDescent="0.25">
      <c r="E624" s="169"/>
      <c r="F624" s="169"/>
      <c r="G624" s="169"/>
    </row>
    <row r="625" spans="5:7" ht="15.75" customHeight="1" x14ac:dyDescent="0.25">
      <c r="E625" s="169"/>
      <c r="F625" s="169"/>
      <c r="G625" s="169"/>
    </row>
    <row r="626" spans="5:7" ht="15.75" customHeight="1" x14ac:dyDescent="0.25">
      <c r="E626" s="169"/>
      <c r="F626" s="169"/>
      <c r="G626" s="169"/>
    </row>
    <row r="627" spans="5:7" ht="15.75" customHeight="1" x14ac:dyDescent="0.25">
      <c r="E627" s="169"/>
      <c r="F627" s="169"/>
      <c r="G627" s="169"/>
    </row>
    <row r="628" spans="5:7" ht="15.75" customHeight="1" x14ac:dyDescent="0.25">
      <c r="E628" s="169"/>
      <c r="F628" s="169"/>
      <c r="G628" s="169"/>
    </row>
    <row r="629" spans="5:7" ht="15.75" customHeight="1" x14ac:dyDescent="0.25">
      <c r="E629" s="169"/>
      <c r="F629" s="169"/>
      <c r="G629" s="169"/>
    </row>
    <row r="630" spans="5:7" ht="15.75" customHeight="1" x14ac:dyDescent="0.25">
      <c r="E630" s="169"/>
      <c r="F630" s="169"/>
      <c r="G630" s="169"/>
    </row>
    <row r="631" spans="5:7" ht="15.75" customHeight="1" x14ac:dyDescent="0.25">
      <c r="E631" s="169"/>
      <c r="F631" s="169"/>
      <c r="G631" s="169"/>
    </row>
    <row r="632" spans="5:7" ht="15.75" customHeight="1" x14ac:dyDescent="0.25">
      <c r="E632" s="169"/>
      <c r="F632" s="169"/>
      <c r="G632" s="169"/>
    </row>
    <row r="633" spans="5:7" ht="15.75" customHeight="1" x14ac:dyDescent="0.25">
      <c r="E633" s="169"/>
      <c r="F633" s="169"/>
      <c r="G633" s="169"/>
    </row>
    <row r="634" spans="5:7" ht="15.75" customHeight="1" x14ac:dyDescent="0.25">
      <c r="E634" s="169"/>
      <c r="F634" s="169"/>
      <c r="G634" s="169"/>
    </row>
    <row r="635" spans="5:7" ht="15.75" customHeight="1" x14ac:dyDescent="0.25">
      <c r="E635" s="169"/>
      <c r="F635" s="169"/>
      <c r="G635" s="169"/>
    </row>
    <row r="636" spans="5:7" ht="15.75" customHeight="1" x14ac:dyDescent="0.25">
      <c r="E636" s="169"/>
      <c r="F636" s="169"/>
      <c r="G636" s="169"/>
    </row>
    <row r="637" spans="5:7" ht="15.75" customHeight="1" x14ac:dyDescent="0.25">
      <c r="E637" s="169"/>
      <c r="F637" s="169"/>
      <c r="G637" s="169"/>
    </row>
    <row r="638" spans="5:7" ht="15.75" customHeight="1" x14ac:dyDescent="0.25">
      <c r="E638" s="169"/>
      <c r="F638" s="169"/>
      <c r="G638" s="169"/>
    </row>
    <row r="639" spans="5:7" ht="15.75" customHeight="1" x14ac:dyDescent="0.25">
      <c r="E639" s="169"/>
      <c r="F639" s="169"/>
      <c r="G639" s="169"/>
    </row>
    <row r="640" spans="5:7" ht="15.75" customHeight="1" x14ac:dyDescent="0.25">
      <c r="E640" s="169"/>
      <c r="F640" s="169"/>
      <c r="G640" s="169"/>
    </row>
    <row r="641" spans="5:7" ht="15.75" customHeight="1" x14ac:dyDescent="0.25">
      <c r="E641" s="169"/>
      <c r="F641" s="169"/>
      <c r="G641" s="169"/>
    </row>
    <row r="642" spans="5:7" ht="15.75" customHeight="1" x14ac:dyDescent="0.25">
      <c r="E642" s="169"/>
      <c r="F642" s="169"/>
      <c r="G642" s="169"/>
    </row>
    <row r="643" spans="5:7" ht="15.75" customHeight="1" x14ac:dyDescent="0.25">
      <c r="E643" s="169"/>
      <c r="F643" s="169"/>
      <c r="G643" s="169"/>
    </row>
    <row r="644" spans="5:7" ht="15.75" customHeight="1" x14ac:dyDescent="0.25">
      <c r="E644" s="169"/>
      <c r="F644" s="169"/>
      <c r="G644" s="169"/>
    </row>
    <row r="645" spans="5:7" ht="15.75" customHeight="1" x14ac:dyDescent="0.25">
      <c r="E645" s="169"/>
      <c r="F645" s="169"/>
      <c r="G645" s="169"/>
    </row>
    <row r="646" spans="5:7" ht="15.75" customHeight="1" x14ac:dyDescent="0.25">
      <c r="E646" s="169"/>
      <c r="F646" s="169"/>
      <c r="G646" s="169"/>
    </row>
    <row r="647" spans="5:7" ht="15.75" customHeight="1" x14ac:dyDescent="0.25">
      <c r="E647" s="169"/>
      <c r="F647" s="169"/>
      <c r="G647" s="169"/>
    </row>
    <row r="648" spans="5:7" ht="15.75" customHeight="1" x14ac:dyDescent="0.25">
      <c r="E648" s="169"/>
      <c r="F648" s="169"/>
      <c r="G648" s="169"/>
    </row>
    <row r="649" spans="5:7" ht="15.75" customHeight="1" x14ac:dyDescent="0.25">
      <c r="E649" s="169"/>
      <c r="F649" s="169"/>
      <c r="G649" s="169"/>
    </row>
    <row r="650" spans="5:7" ht="15.75" customHeight="1" x14ac:dyDescent="0.25">
      <c r="E650" s="169"/>
      <c r="F650" s="169"/>
      <c r="G650" s="169"/>
    </row>
    <row r="651" spans="5:7" ht="15.75" customHeight="1" x14ac:dyDescent="0.25">
      <c r="E651" s="169"/>
      <c r="F651" s="169"/>
      <c r="G651" s="169"/>
    </row>
    <row r="652" spans="5:7" ht="15.75" customHeight="1" x14ac:dyDescent="0.25">
      <c r="E652" s="169"/>
      <c r="F652" s="169"/>
      <c r="G652" s="169"/>
    </row>
    <row r="653" spans="5:7" ht="15.75" customHeight="1" x14ac:dyDescent="0.25">
      <c r="E653" s="169"/>
      <c r="F653" s="169"/>
      <c r="G653" s="169"/>
    </row>
    <row r="654" spans="5:7" ht="15.75" customHeight="1" x14ac:dyDescent="0.25">
      <c r="E654" s="169"/>
      <c r="F654" s="169"/>
      <c r="G654" s="169"/>
    </row>
    <row r="655" spans="5:7" ht="15.75" customHeight="1" x14ac:dyDescent="0.25">
      <c r="E655" s="169"/>
      <c r="F655" s="169"/>
      <c r="G655" s="169"/>
    </row>
    <row r="656" spans="5:7" ht="15.75" customHeight="1" x14ac:dyDescent="0.25">
      <c r="E656" s="169"/>
      <c r="F656" s="169"/>
      <c r="G656" s="169"/>
    </row>
    <row r="657" spans="5:7" ht="15.75" customHeight="1" x14ac:dyDescent="0.25">
      <c r="E657" s="169"/>
      <c r="F657" s="169"/>
      <c r="G657" s="169"/>
    </row>
    <row r="658" spans="5:7" ht="15.75" customHeight="1" x14ac:dyDescent="0.25">
      <c r="E658" s="169"/>
      <c r="F658" s="169"/>
      <c r="G658" s="169"/>
    </row>
    <row r="659" spans="5:7" ht="15.75" customHeight="1" x14ac:dyDescent="0.25">
      <c r="E659" s="169"/>
      <c r="F659" s="169"/>
      <c r="G659" s="169"/>
    </row>
    <row r="660" spans="5:7" ht="15.75" customHeight="1" x14ac:dyDescent="0.25">
      <c r="E660" s="169"/>
      <c r="F660" s="169"/>
      <c r="G660" s="169"/>
    </row>
    <row r="661" spans="5:7" ht="15.75" customHeight="1" x14ac:dyDescent="0.25">
      <c r="E661" s="169"/>
      <c r="F661" s="169"/>
      <c r="G661" s="169"/>
    </row>
    <row r="662" spans="5:7" ht="15.75" customHeight="1" x14ac:dyDescent="0.25">
      <c r="E662" s="169"/>
      <c r="F662" s="169"/>
      <c r="G662" s="169"/>
    </row>
    <row r="663" spans="5:7" ht="15.75" customHeight="1" x14ac:dyDescent="0.25">
      <c r="E663" s="169"/>
      <c r="F663" s="169"/>
      <c r="G663" s="169"/>
    </row>
    <row r="664" spans="5:7" ht="15.75" customHeight="1" x14ac:dyDescent="0.25">
      <c r="E664" s="169"/>
      <c r="F664" s="169"/>
      <c r="G664" s="169"/>
    </row>
    <row r="665" spans="5:7" ht="15.75" customHeight="1" x14ac:dyDescent="0.25">
      <c r="E665" s="169"/>
      <c r="F665" s="169"/>
      <c r="G665" s="169"/>
    </row>
    <row r="666" spans="5:7" ht="15.75" customHeight="1" x14ac:dyDescent="0.25">
      <c r="E666" s="169"/>
      <c r="F666" s="169"/>
      <c r="G666" s="169"/>
    </row>
    <row r="667" spans="5:7" ht="15.75" customHeight="1" x14ac:dyDescent="0.25">
      <c r="E667" s="169"/>
      <c r="F667" s="169"/>
      <c r="G667" s="169"/>
    </row>
    <row r="668" spans="5:7" ht="15.75" customHeight="1" x14ac:dyDescent="0.25">
      <c r="E668" s="169"/>
      <c r="F668" s="169"/>
      <c r="G668" s="169"/>
    </row>
    <row r="669" spans="5:7" ht="15.75" customHeight="1" x14ac:dyDescent="0.25">
      <c r="E669" s="169"/>
      <c r="F669" s="169"/>
      <c r="G669" s="169"/>
    </row>
    <row r="670" spans="5:7" ht="15.75" customHeight="1" x14ac:dyDescent="0.25">
      <c r="E670" s="169"/>
      <c r="F670" s="169"/>
      <c r="G670" s="169"/>
    </row>
    <row r="671" spans="5:7" ht="15.75" customHeight="1" x14ac:dyDescent="0.25">
      <c r="E671" s="169"/>
      <c r="F671" s="169"/>
      <c r="G671" s="169"/>
    </row>
    <row r="672" spans="5:7" ht="15.75" customHeight="1" x14ac:dyDescent="0.25">
      <c r="E672" s="169"/>
      <c r="F672" s="169"/>
      <c r="G672" s="169"/>
    </row>
    <row r="673" spans="5:7" ht="15.75" customHeight="1" x14ac:dyDescent="0.25">
      <c r="E673" s="169"/>
      <c r="F673" s="169"/>
      <c r="G673" s="169"/>
    </row>
    <row r="674" spans="5:7" ht="15.75" customHeight="1" x14ac:dyDescent="0.25">
      <c r="E674" s="169"/>
      <c r="F674" s="169"/>
      <c r="G674" s="169"/>
    </row>
    <row r="675" spans="5:7" ht="15.75" customHeight="1" x14ac:dyDescent="0.25">
      <c r="E675" s="169"/>
      <c r="F675" s="169"/>
      <c r="G675" s="169"/>
    </row>
    <row r="676" spans="5:7" ht="15.75" customHeight="1" x14ac:dyDescent="0.25">
      <c r="E676" s="169"/>
      <c r="F676" s="169"/>
      <c r="G676" s="169"/>
    </row>
    <row r="677" spans="5:7" ht="15.75" customHeight="1" x14ac:dyDescent="0.25">
      <c r="E677" s="169"/>
      <c r="F677" s="169"/>
      <c r="G677" s="169"/>
    </row>
    <row r="678" spans="5:7" ht="15.75" customHeight="1" x14ac:dyDescent="0.25">
      <c r="E678" s="169"/>
      <c r="F678" s="169"/>
      <c r="G678" s="169"/>
    </row>
    <row r="679" spans="5:7" ht="15.75" customHeight="1" x14ac:dyDescent="0.25">
      <c r="E679" s="169"/>
      <c r="F679" s="169"/>
      <c r="G679" s="169"/>
    </row>
    <row r="680" spans="5:7" ht="15.75" customHeight="1" x14ac:dyDescent="0.25">
      <c r="E680" s="169"/>
      <c r="F680" s="169"/>
      <c r="G680" s="169"/>
    </row>
    <row r="681" spans="5:7" ht="15.75" customHeight="1" x14ac:dyDescent="0.25">
      <c r="E681" s="169"/>
      <c r="F681" s="169"/>
      <c r="G681" s="169"/>
    </row>
    <row r="682" spans="5:7" ht="15.75" customHeight="1" x14ac:dyDescent="0.25">
      <c r="E682" s="169"/>
      <c r="F682" s="169"/>
      <c r="G682" s="169"/>
    </row>
    <row r="683" spans="5:7" ht="15.75" customHeight="1" x14ac:dyDescent="0.25">
      <c r="E683" s="169"/>
      <c r="F683" s="169"/>
      <c r="G683" s="169"/>
    </row>
    <row r="684" spans="5:7" ht="15.75" customHeight="1" x14ac:dyDescent="0.25">
      <c r="E684" s="169"/>
      <c r="F684" s="169"/>
      <c r="G684" s="169"/>
    </row>
    <row r="685" spans="5:7" ht="15.75" customHeight="1" x14ac:dyDescent="0.25">
      <c r="E685" s="169"/>
      <c r="F685" s="169"/>
      <c r="G685" s="169"/>
    </row>
    <row r="686" spans="5:7" ht="15.75" customHeight="1" x14ac:dyDescent="0.25">
      <c r="E686" s="169"/>
      <c r="F686" s="169"/>
      <c r="G686" s="169"/>
    </row>
    <row r="687" spans="5:7" ht="15.75" customHeight="1" x14ac:dyDescent="0.25">
      <c r="E687" s="169"/>
      <c r="F687" s="169"/>
      <c r="G687" s="169"/>
    </row>
    <row r="688" spans="5:7" ht="15.75" customHeight="1" x14ac:dyDescent="0.25">
      <c r="E688" s="169"/>
      <c r="F688" s="169"/>
      <c r="G688" s="169"/>
    </row>
    <row r="689" spans="5:7" ht="15.75" customHeight="1" x14ac:dyDescent="0.25">
      <c r="E689" s="169"/>
      <c r="F689" s="169"/>
      <c r="G689" s="169"/>
    </row>
    <row r="690" spans="5:7" ht="15.75" customHeight="1" x14ac:dyDescent="0.25">
      <c r="E690" s="169"/>
      <c r="F690" s="169"/>
      <c r="G690" s="169"/>
    </row>
    <row r="691" spans="5:7" ht="15.75" customHeight="1" x14ac:dyDescent="0.25">
      <c r="E691" s="169"/>
      <c r="F691" s="169"/>
      <c r="G691" s="169"/>
    </row>
    <row r="692" spans="5:7" ht="15.75" customHeight="1" x14ac:dyDescent="0.25">
      <c r="E692" s="169"/>
      <c r="F692" s="169"/>
      <c r="G692" s="169"/>
    </row>
    <row r="693" spans="5:7" ht="15.75" customHeight="1" x14ac:dyDescent="0.25">
      <c r="E693" s="169"/>
      <c r="F693" s="169"/>
      <c r="G693" s="169"/>
    </row>
    <row r="694" spans="5:7" ht="15.75" customHeight="1" x14ac:dyDescent="0.25">
      <c r="E694" s="169"/>
      <c r="F694" s="169"/>
      <c r="G694" s="169"/>
    </row>
    <row r="695" spans="5:7" ht="15.75" customHeight="1" x14ac:dyDescent="0.25">
      <c r="E695" s="169"/>
      <c r="F695" s="169"/>
      <c r="G695" s="169"/>
    </row>
    <row r="696" spans="5:7" ht="15.75" customHeight="1" x14ac:dyDescent="0.25">
      <c r="E696" s="169"/>
      <c r="F696" s="169"/>
      <c r="G696" s="169"/>
    </row>
    <row r="697" spans="5:7" ht="15.75" customHeight="1" x14ac:dyDescent="0.25">
      <c r="E697" s="169"/>
      <c r="F697" s="169"/>
      <c r="G697" s="169"/>
    </row>
    <row r="698" spans="5:7" ht="15.75" customHeight="1" x14ac:dyDescent="0.25">
      <c r="E698" s="169"/>
      <c r="F698" s="169"/>
      <c r="G698" s="169"/>
    </row>
    <row r="699" spans="5:7" ht="15.75" customHeight="1" x14ac:dyDescent="0.25">
      <c r="E699" s="169"/>
      <c r="F699" s="169"/>
      <c r="G699" s="169"/>
    </row>
    <row r="700" spans="5:7" ht="15.75" customHeight="1" x14ac:dyDescent="0.25">
      <c r="E700" s="169"/>
      <c r="F700" s="169"/>
      <c r="G700" s="169"/>
    </row>
    <row r="701" spans="5:7" ht="15.75" customHeight="1" x14ac:dyDescent="0.25">
      <c r="E701" s="169"/>
      <c r="F701" s="169"/>
      <c r="G701" s="169"/>
    </row>
    <row r="702" spans="5:7" ht="15.75" customHeight="1" x14ac:dyDescent="0.25">
      <c r="E702" s="169"/>
      <c r="F702" s="169"/>
      <c r="G702" s="169"/>
    </row>
    <row r="703" spans="5:7" ht="15.75" customHeight="1" x14ac:dyDescent="0.25">
      <c r="E703" s="169"/>
      <c r="F703" s="169"/>
      <c r="G703" s="169"/>
    </row>
    <row r="704" spans="5:7" ht="15.75" customHeight="1" x14ac:dyDescent="0.25">
      <c r="E704" s="169"/>
      <c r="F704" s="169"/>
      <c r="G704" s="169"/>
    </row>
    <row r="705" spans="5:7" ht="15.75" customHeight="1" x14ac:dyDescent="0.25">
      <c r="E705" s="169"/>
      <c r="F705" s="169"/>
      <c r="G705" s="169"/>
    </row>
    <row r="706" spans="5:7" ht="15.75" customHeight="1" x14ac:dyDescent="0.25">
      <c r="E706" s="169"/>
      <c r="F706" s="169"/>
      <c r="G706" s="169"/>
    </row>
    <row r="707" spans="5:7" ht="15.75" customHeight="1" x14ac:dyDescent="0.25">
      <c r="E707" s="169"/>
      <c r="F707" s="169"/>
      <c r="G707" s="169"/>
    </row>
    <row r="708" spans="5:7" ht="15.75" customHeight="1" x14ac:dyDescent="0.25">
      <c r="E708" s="169"/>
      <c r="F708" s="169"/>
      <c r="G708" s="169"/>
    </row>
    <row r="709" spans="5:7" ht="15.75" customHeight="1" x14ac:dyDescent="0.25">
      <c r="E709" s="169"/>
      <c r="F709" s="169"/>
      <c r="G709" s="169"/>
    </row>
    <row r="710" spans="5:7" ht="15.75" customHeight="1" x14ac:dyDescent="0.25">
      <c r="E710" s="169"/>
      <c r="F710" s="169"/>
      <c r="G710" s="169"/>
    </row>
    <row r="711" spans="5:7" ht="15.75" customHeight="1" x14ac:dyDescent="0.25">
      <c r="E711" s="169"/>
      <c r="F711" s="169"/>
      <c r="G711" s="169"/>
    </row>
    <row r="712" spans="5:7" ht="15.75" customHeight="1" x14ac:dyDescent="0.25">
      <c r="E712" s="169"/>
      <c r="F712" s="169"/>
      <c r="G712" s="169"/>
    </row>
    <row r="713" spans="5:7" ht="15.75" customHeight="1" x14ac:dyDescent="0.25">
      <c r="E713" s="169"/>
      <c r="F713" s="169"/>
      <c r="G713" s="169"/>
    </row>
    <row r="714" spans="5:7" ht="15.75" customHeight="1" x14ac:dyDescent="0.25">
      <c r="E714" s="169"/>
      <c r="F714" s="169"/>
      <c r="G714" s="169"/>
    </row>
    <row r="715" spans="5:7" ht="15.75" customHeight="1" x14ac:dyDescent="0.25">
      <c r="E715" s="169"/>
      <c r="F715" s="169"/>
      <c r="G715" s="169"/>
    </row>
    <row r="716" spans="5:7" ht="15.75" customHeight="1" x14ac:dyDescent="0.25">
      <c r="E716" s="169"/>
      <c r="F716" s="169"/>
      <c r="G716" s="169"/>
    </row>
    <row r="717" spans="5:7" ht="15.75" customHeight="1" x14ac:dyDescent="0.25">
      <c r="E717" s="169"/>
      <c r="F717" s="169"/>
      <c r="G717" s="169"/>
    </row>
    <row r="718" spans="5:7" ht="15.75" customHeight="1" x14ac:dyDescent="0.25">
      <c r="E718" s="169"/>
      <c r="F718" s="169"/>
      <c r="G718" s="169"/>
    </row>
    <row r="719" spans="5:7" ht="15.75" customHeight="1" x14ac:dyDescent="0.25">
      <c r="E719" s="169"/>
      <c r="F719" s="169"/>
      <c r="G719" s="169"/>
    </row>
    <row r="720" spans="5:7" ht="15.75" customHeight="1" x14ac:dyDescent="0.25">
      <c r="E720" s="169"/>
      <c r="F720" s="169"/>
      <c r="G720" s="169"/>
    </row>
    <row r="721" spans="5:7" ht="15.75" customHeight="1" x14ac:dyDescent="0.25">
      <c r="E721" s="169"/>
      <c r="F721" s="169"/>
      <c r="G721" s="169"/>
    </row>
    <row r="722" spans="5:7" ht="15.75" customHeight="1" x14ac:dyDescent="0.25">
      <c r="E722" s="169"/>
      <c r="F722" s="169"/>
      <c r="G722" s="169"/>
    </row>
    <row r="723" spans="5:7" ht="15.75" customHeight="1" x14ac:dyDescent="0.25">
      <c r="E723" s="169"/>
      <c r="F723" s="169"/>
      <c r="G723" s="169"/>
    </row>
    <row r="724" spans="5:7" ht="15.75" customHeight="1" x14ac:dyDescent="0.25">
      <c r="E724" s="169"/>
      <c r="F724" s="169"/>
      <c r="G724" s="169"/>
    </row>
    <row r="725" spans="5:7" ht="15.75" customHeight="1" x14ac:dyDescent="0.25">
      <c r="E725" s="169"/>
      <c r="F725" s="169"/>
      <c r="G725" s="169"/>
    </row>
    <row r="726" spans="5:7" ht="15.75" customHeight="1" x14ac:dyDescent="0.25">
      <c r="E726" s="169"/>
      <c r="F726" s="169"/>
      <c r="G726" s="169"/>
    </row>
    <row r="727" spans="5:7" ht="15.75" customHeight="1" x14ac:dyDescent="0.25">
      <c r="E727" s="169"/>
      <c r="F727" s="169"/>
      <c r="G727" s="169"/>
    </row>
    <row r="728" spans="5:7" ht="15.75" customHeight="1" x14ac:dyDescent="0.25">
      <c r="E728" s="169"/>
      <c r="F728" s="169"/>
      <c r="G728" s="169"/>
    </row>
    <row r="729" spans="5:7" ht="15.75" customHeight="1" x14ac:dyDescent="0.25">
      <c r="E729" s="169"/>
      <c r="F729" s="169"/>
      <c r="G729" s="169"/>
    </row>
    <row r="730" spans="5:7" ht="15.75" customHeight="1" x14ac:dyDescent="0.25">
      <c r="E730" s="169"/>
      <c r="F730" s="169"/>
      <c r="G730" s="169"/>
    </row>
    <row r="731" spans="5:7" ht="15.75" customHeight="1" x14ac:dyDescent="0.25">
      <c r="E731" s="169"/>
      <c r="F731" s="169"/>
      <c r="G731" s="169"/>
    </row>
    <row r="732" spans="5:7" ht="15.75" customHeight="1" x14ac:dyDescent="0.25">
      <c r="E732" s="169"/>
      <c r="F732" s="169"/>
      <c r="G732" s="169"/>
    </row>
    <row r="733" spans="5:7" ht="15.75" customHeight="1" x14ac:dyDescent="0.25">
      <c r="E733" s="169"/>
      <c r="F733" s="169"/>
      <c r="G733" s="169"/>
    </row>
    <row r="734" spans="5:7" ht="15.75" customHeight="1" x14ac:dyDescent="0.25">
      <c r="E734" s="169"/>
      <c r="F734" s="169"/>
      <c r="G734" s="169"/>
    </row>
    <row r="735" spans="5:7" ht="15.75" customHeight="1" x14ac:dyDescent="0.25">
      <c r="E735" s="169"/>
      <c r="F735" s="169"/>
      <c r="G735" s="169"/>
    </row>
    <row r="736" spans="5:7" ht="15.75" customHeight="1" x14ac:dyDescent="0.25">
      <c r="E736" s="169"/>
      <c r="F736" s="169"/>
      <c r="G736" s="169"/>
    </row>
    <row r="737" spans="5:7" ht="15.75" customHeight="1" x14ac:dyDescent="0.25">
      <c r="E737" s="169"/>
      <c r="F737" s="169"/>
      <c r="G737" s="169"/>
    </row>
    <row r="738" spans="5:7" ht="15.75" customHeight="1" x14ac:dyDescent="0.25">
      <c r="E738" s="169"/>
      <c r="F738" s="169"/>
      <c r="G738" s="169"/>
    </row>
    <row r="739" spans="5:7" ht="15.75" customHeight="1" x14ac:dyDescent="0.25">
      <c r="E739" s="169"/>
      <c r="F739" s="169"/>
      <c r="G739" s="169"/>
    </row>
    <row r="740" spans="5:7" ht="15.75" customHeight="1" x14ac:dyDescent="0.25">
      <c r="E740" s="169"/>
      <c r="F740" s="169"/>
      <c r="G740" s="169"/>
    </row>
    <row r="741" spans="5:7" ht="15.75" customHeight="1" x14ac:dyDescent="0.25">
      <c r="E741" s="169"/>
      <c r="F741" s="169"/>
      <c r="G741" s="169"/>
    </row>
    <row r="742" spans="5:7" ht="15.75" customHeight="1" x14ac:dyDescent="0.25">
      <c r="E742" s="169"/>
      <c r="F742" s="169"/>
      <c r="G742" s="169"/>
    </row>
    <row r="743" spans="5:7" ht="15.75" customHeight="1" x14ac:dyDescent="0.25">
      <c r="E743" s="169"/>
      <c r="F743" s="169"/>
      <c r="G743" s="169"/>
    </row>
    <row r="744" spans="5:7" ht="15.75" customHeight="1" x14ac:dyDescent="0.25">
      <c r="E744" s="169"/>
      <c r="F744" s="169"/>
      <c r="G744" s="169"/>
    </row>
    <row r="745" spans="5:7" ht="15.75" customHeight="1" x14ac:dyDescent="0.25">
      <c r="E745" s="169"/>
      <c r="F745" s="169"/>
      <c r="G745" s="169"/>
    </row>
    <row r="746" spans="5:7" ht="15.75" customHeight="1" x14ac:dyDescent="0.25">
      <c r="E746" s="169"/>
      <c r="F746" s="169"/>
      <c r="G746" s="169"/>
    </row>
    <row r="747" spans="5:7" ht="15.75" customHeight="1" x14ac:dyDescent="0.25">
      <c r="E747" s="169"/>
      <c r="F747" s="169"/>
      <c r="G747" s="169"/>
    </row>
    <row r="748" spans="5:7" ht="15.75" customHeight="1" x14ac:dyDescent="0.25">
      <c r="E748" s="169"/>
      <c r="F748" s="169"/>
      <c r="G748" s="169"/>
    </row>
    <row r="749" spans="5:7" ht="15.75" customHeight="1" x14ac:dyDescent="0.25">
      <c r="E749" s="169"/>
      <c r="F749" s="169"/>
      <c r="G749" s="169"/>
    </row>
    <row r="750" spans="5:7" ht="15.75" customHeight="1" x14ac:dyDescent="0.25">
      <c r="E750" s="169"/>
      <c r="F750" s="169"/>
      <c r="G750" s="169"/>
    </row>
    <row r="751" spans="5:7" ht="15.75" customHeight="1" x14ac:dyDescent="0.25">
      <c r="E751" s="169"/>
      <c r="F751" s="169"/>
      <c r="G751" s="169"/>
    </row>
    <row r="752" spans="5:7" ht="15.75" customHeight="1" x14ac:dyDescent="0.25">
      <c r="E752" s="169"/>
      <c r="F752" s="169"/>
      <c r="G752" s="169"/>
    </row>
    <row r="753" spans="5:7" ht="15.75" customHeight="1" x14ac:dyDescent="0.25">
      <c r="E753" s="169"/>
      <c r="F753" s="169"/>
      <c r="G753" s="169"/>
    </row>
    <row r="754" spans="5:7" ht="15.75" customHeight="1" x14ac:dyDescent="0.25">
      <c r="E754" s="169"/>
      <c r="F754" s="169"/>
      <c r="G754" s="169"/>
    </row>
    <row r="755" spans="5:7" ht="15.75" customHeight="1" x14ac:dyDescent="0.25">
      <c r="E755" s="169"/>
      <c r="F755" s="169"/>
      <c r="G755" s="169"/>
    </row>
    <row r="756" spans="5:7" ht="15.75" customHeight="1" x14ac:dyDescent="0.25">
      <c r="E756" s="169"/>
      <c r="F756" s="169"/>
      <c r="G756" s="169"/>
    </row>
    <row r="757" spans="5:7" ht="15.75" customHeight="1" x14ac:dyDescent="0.25">
      <c r="E757" s="169"/>
      <c r="F757" s="169"/>
      <c r="G757" s="169"/>
    </row>
    <row r="758" spans="5:7" ht="15.75" customHeight="1" x14ac:dyDescent="0.25">
      <c r="E758" s="169"/>
      <c r="F758" s="169"/>
      <c r="G758" s="169"/>
    </row>
    <row r="759" spans="5:7" ht="15.75" customHeight="1" x14ac:dyDescent="0.25">
      <c r="E759" s="169"/>
      <c r="F759" s="169"/>
      <c r="G759" s="169"/>
    </row>
    <row r="760" spans="5:7" ht="15.75" customHeight="1" x14ac:dyDescent="0.25">
      <c r="E760" s="169"/>
      <c r="F760" s="169"/>
      <c r="G760" s="169"/>
    </row>
    <row r="761" spans="5:7" ht="15.75" customHeight="1" x14ac:dyDescent="0.25">
      <c r="E761" s="169"/>
      <c r="F761" s="169"/>
      <c r="G761" s="169"/>
    </row>
    <row r="762" spans="5:7" ht="15.75" customHeight="1" x14ac:dyDescent="0.25">
      <c r="E762" s="169"/>
      <c r="F762" s="169"/>
      <c r="G762" s="169"/>
    </row>
    <row r="763" spans="5:7" ht="15.75" customHeight="1" x14ac:dyDescent="0.25">
      <c r="E763" s="169"/>
      <c r="F763" s="169"/>
      <c r="G763" s="169"/>
    </row>
    <row r="764" spans="5:7" ht="15.75" customHeight="1" x14ac:dyDescent="0.25">
      <c r="E764" s="169"/>
      <c r="F764" s="169"/>
      <c r="G764" s="169"/>
    </row>
    <row r="765" spans="5:7" ht="15.75" customHeight="1" x14ac:dyDescent="0.25">
      <c r="E765" s="169"/>
      <c r="F765" s="169"/>
      <c r="G765" s="169"/>
    </row>
    <row r="766" spans="5:7" ht="15.75" customHeight="1" x14ac:dyDescent="0.25">
      <c r="E766" s="169"/>
      <c r="F766" s="169"/>
      <c r="G766" s="169"/>
    </row>
    <row r="767" spans="5:7" ht="15.75" customHeight="1" x14ac:dyDescent="0.25">
      <c r="E767" s="169"/>
      <c r="F767" s="169"/>
      <c r="G767" s="169"/>
    </row>
    <row r="768" spans="5:7" ht="15.75" customHeight="1" x14ac:dyDescent="0.25">
      <c r="E768" s="169"/>
      <c r="F768" s="169"/>
      <c r="G768" s="169"/>
    </row>
    <row r="769" spans="5:7" ht="15.75" customHeight="1" x14ac:dyDescent="0.25">
      <c r="E769" s="169"/>
      <c r="F769" s="169"/>
      <c r="G769" s="169"/>
    </row>
    <row r="770" spans="5:7" ht="15.75" customHeight="1" x14ac:dyDescent="0.25">
      <c r="E770" s="169"/>
      <c r="F770" s="169"/>
      <c r="G770" s="169"/>
    </row>
    <row r="771" spans="5:7" ht="15.75" customHeight="1" x14ac:dyDescent="0.25">
      <c r="E771" s="169"/>
      <c r="F771" s="169"/>
      <c r="G771" s="169"/>
    </row>
    <row r="772" spans="5:7" ht="15.75" customHeight="1" x14ac:dyDescent="0.25">
      <c r="E772" s="169"/>
      <c r="F772" s="169"/>
      <c r="G772" s="169"/>
    </row>
    <row r="773" spans="5:7" ht="15.75" customHeight="1" x14ac:dyDescent="0.25">
      <c r="E773" s="169"/>
      <c r="F773" s="169"/>
      <c r="G773" s="169"/>
    </row>
    <row r="774" spans="5:7" ht="15.75" customHeight="1" x14ac:dyDescent="0.25">
      <c r="E774" s="169"/>
      <c r="F774" s="169"/>
      <c r="G774" s="169"/>
    </row>
    <row r="775" spans="5:7" ht="15.75" customHeight="1" x14ac:dyDescent="0.25">
      <c r="E775" s="169"/>
      <c r="F775" s="169"/>
      <c r="G775" s="169"/>
    </row>
    <row r="776" spans="5:7" ht="15.75" customHeight="1" x14ac:dyDescent="0.25">
      <c r="E776" s="169"/>
      <c r="F776" s="169"/>
      <c r="G776" s="169"/>
    </row>
    <row r="777" spans="5:7" ht="15.75" customHeight="1" x14ac:dyDescent="0.25">
      <c r="E777" s="169"/>
      <c r="F777" s="169"/>
      <c r="G777" s="169"/>
    </row>
    <row r="778" spans="5:7" ht="15.75" customHeight="1" x14ac:dyDescent="0.25">
      <c r="E778" s="169"/>
      <c r="F778" s="169"/>
      <c r="G778" s="169"/>
    </row>
    <row r="779" spans="5:7" ht="15.75" customHeight="1" x14ac:dyDescent="0.25">
      <c r="E779" s="169"/>
      <c r="F779" s="169"/>
      <c r="G779" s="169"/>
    </row>
    <row r="780" spans="5:7" ht="15.75" customHeight="1" x14ac:dyDescent="0.25">
      <c r="E780" s="169"/>
      <c r="F780" s="169"/>
      <c r="G780" s="169"/>
    </row>
    <row r="781" spans="5:7" ht="15.75" customHeight="1" x14ac:dyDescent="0.25">
      <c r="E781" s="169"/>
      <c r="F781" s="169"/>
      <c r="G781" s="169"/>
    </row>
    <row r="782" spans="5:7" ht="15.75" customHeight="1" x14ac:dyDescent="0.25">
      <c r="E782" s="169"/>
      <c r="F782" s="169"/>
      <c r="G782" s="169"/>
    </row>
    <row r="783" spans="5:7" ht="15.75" customHeight="1" x14ac:dyDescent="0.25">
      <c r="E783" s="169"/>
      <c r="F783" s="169"/>
      <c r="G783" s="169"/>
    </row>
    <row r="784" spans="5:7" ht="15.75" customHeight="1" x14ac:dyDescent="0.25">
      <c r="E784" s="169"/>
      <c r="F784" s="169"/>
      <c r="G784" s="169"/>
    </row>
    <row r="785" spans="5:7" ht="15.75" customHeight="1" x14ac:dyDescent="0.25">
      <c r="E785" s="169"/>
      <c r="F785" s="169"/>
      <c r="G785" s="169"/>
    </row>
    <row r="786" spans="5:7" ht="15.75" customHeight="1" x14ac:dyDescent="0.25">
      <c r="E786" s="169"/>
      <c r="F786" s="169"/>
      <c r="G786" s="169"/>
    </row>
    <row r="787" spans="5:7" ht="15.75" customHeight="1" x14ac:dyDescent="0.25">
      <c r="E787" s="169"/>
      <c r="F787" s="169"/>
      <c r="G787" s="169"/>
    </row>
    <row r="788" spans="5:7" ht="15.75" customHeight="1" x14ac:dyDescent="0.25">
      <c r="E788" s="169"/>
      <c r="F788" s="169"/>
      <c r="G788" s="169"/>
    </row>
    <row r="789" spans="5:7" ht="15.75" customHeight="1" x14ac:dyDescent="0.25">
      <c r="E789" s="169"/>
      <c r="F789" s="169"/>
      <c r="G789" s="169"/>
    </row>
    <row r="790" spans="5:7" ht="15.75" customHeight="1" x14ac:dyDescent="0.25">
      <c r="E790" s="169"/>
      <c r="F790" s="169"/>
      <c r="G790" s="169"/>
    </row>
    <row r="791" spans="5:7" ht="15.75" customHeight="1" x14ac:dyDescent="0.25">
      <c r="E791" s="169"/>
      <c r="F791" s="169"/>
      <c r="G791" s="169"/>
    </row>
    <row r="792" spans="5:7" ht="15.75" customHeight="1" x14ac:dyDescent="0.25">
      <c r="E792" s="169"/>
      <c r="F792" s="169"/>
      <c r="G792" s="169"/>
    </row>
    <row r="793" spans="5:7" ht="15.75" customHeight="1" x14ac:dyDescent="0.25">
      <c r="E793" s="169"/>
      <c r="F793" s="169"/>
      <c r="G793" s="169"/>
    </row>
    <row r="794" spans="5:7" ht="15.75" customHeight="1" x14ac:dyDescent="0.25">
      <c r="E794" s="169"/>
      <c r="F794" s="169"/>
      <c r="G794" s="169"/>
    </row>
    <row r="795" spans="5:7" ht="15.75" customHeight="1" x14ac:dyDescent="0.25">
      <c r="E795" s="169"/>
      <c r="F795" s="169"/>
      <c r="G795" s="169"/>
    </row>
    <row r="796" spans="5:7" ht="15.75" customHeight="1" x14ac:dyDescent="0.25">
      <c r="E796" s="169"/>
      <c r="F796" s="169"/>
      <c r="G796" s="169"/>
    </row>
    <row r="797" spans="5:7" ht="15.75" customHeight="1" x14ac:dyDescent="0.25">
      <c r="E797" s="169"/>
      <c r="F797" s="169"/>
      <c r="G797" s="169"/>
    </row>
    <row r="798" spans="5:7" ht="15.75" customHeight="1" x14ac:dyDescent="0.25">
      <c r="E798" s="169"/>
      <c r="F798" s="169"/>
      <c r="G798" s="169"/>
    </row>
    <row r="799" spans="5:7" ht="15.75" customHeight="1" x14ac:dyDescent="0.25">
      <c r="E799" s="169"/>
      <c r="F799" s="169"/>
      <c r="G799" s="169"/>
    </row>
    <row r="800" spans="5:7" ht="15.75" customHeight="1" x14ac:dyDescent="0.25">
      <c r="E800" s="169"/>
      <c r="F800" s="169"/>
      <c r="G800" s="169"/>
    </row>
    <row r="801" spans="5:7" ht="15.75" customHeight="1" x14ac:dyDescent="0.25">
      <c r="E801" s="169"/>
      <c r="F801" s="169"/>
      <c r="G801" s="169"/>
    </row>
    <row r="802" spans="5:7" ht="15.75" customHeight="1" x14ac:dyDescent="0.25">
      <c r="E802" s="169"/>
      <c r="F802" s="169"/>
      <c r="G802" s="169"/>
    </row>
    <row r="803" spans="5:7" ht="15.75" customHeight="1" x14ac:dyDescent="0.25">
      <c r="E803" s="169"/>
      <c r="F803" s="169"/>
      <c r="G803" s="169"/>
    </row>
    <row r="804" spans="5:7" ht="15.75" customHeight="1" x14ac:dyDescent="0.25">
      <c r="E804" s="169"/>
      <c r="F804" s="169"/>
      <c r="G804" s="169"/>
    </row>
    <row r="805" spans="5:7" ht="15.75" customHeight="1" x14ac:dyDescent="0.25">
      <c r="E805" s="169"/>
      <c r="F805" s="169"/>
      <c r="G805" s="169"/>
    </row>
    <row r="806" spans="5:7" ht="15.75" customHeight="1" x14ac:dyDescent="0.25">
      <c r="E806" s="169"/>
      <c r="F806" s="169"/>
      <c r="G806" s="169"/>
    </row>
    <row r="807" spans="5:7" ht="15.75" customHeight="1" x14ac:dyDescent="0.25">
      <c r="E807" s="169"/>
      <c r="F807" s="169"/>
      <c r="G807" s="169"/>
    </row>
    <row r="808" spans="5:7" ht="15.75" customHeight="1" x14ac:dyDescent="0.25">
      <c r="E808" s="169"/>
      <c r="F808" s="169"/>
      <c r="G808" s="169"/>
    </row>
    <row r="809" spans="5:7" ht="15.75" customHeight="1" x14ac:dyDescent="0.25">
      <c r="E809" s="169"/>
      <c r="F809" s="169"/>
      <c r="G809" s="169"/>
    </row>
    <row r="810" spans="5:7" ht="15.75" customHeight="1" x14ac:dyDescent="0.25">
      <c r="E810" s="169"/>
      <c r="F810" s="169"/>
      <c r="G810" s="169"/>
    </row>
    <row r="811" spans="5:7" ht="15.75" customHeight="1" x14ac:dyDescent="0.25">
      <c r="E811" s="169"/>
      <c r="F811" s="169"/>
      <c r="G811" s="169"/>
    </row>
    <row r="812" spans="5:7" ht="15.75" customHeight="1" x14ac:dyDescent="0.25">
      <c r="E812" s="169"/>
      <c r="F812" s="169"/>
      <c r="G812" s="169"/>
    </row>
    <row r="813" spans="5:7" ht="15.75" customHeight="1" x14ac:dyDescent="0.25">
      <c r="E813" s="169"/>
      <c r="F813" s="169"/>
      <c r="G813" s="169"/>
    </row>
    <row r="814" spans="5:7" ht="15.75" customHeight="1" x14ac:dyDescent="0.25">
      <c r="E814" s="169"/>
      <c r="F814" s="169"/>
      <c r="G814" s="169"/>
    </row>
    <row r="815" spans="5:7" ht="15.75" customHeight="1" x14ac:dyDescent="0.25">
      <c r="E815" s="169"/>
      <c r="F815" s="169"/>
      <c r="G815" s="169"/>
    </row>
    <row r="816" spans="5:7" ht="15.75" customHeight="1" x14ac:dyDescent="0.25">
      <c r="E816" s="169"/>
      <c r="F816" s="169"/>
      <c r="G816" s="169"/>
    </row>
    <row r="817" spans="5:7" ht="15.75" customHeight="1" x14ac:dyDescent="0.25">
      <c r="E817" s="169"/>
      <c r="F817" s="169"/>
      <c r="G817" s="169"/>
    </row>
    <row r="818" spans="5:7" ht="15.75" customHeight="1" x14ac:dyDescent="0.25">
      <c r="E818" s="169"/>
      <c r="F818" s="169"/>
      <c r="G818" s="169"/>
    </row>
    <row r="819" spans="5:7" ht="15.75" customHeight="1" x14ac:dyDescent="0.25">
      <c r="E819" s="169"/>
      <c r="F819" s="169"/>
      <c r="G819" s="169"/>
    </row>
    <row r="820" spans="5:7" ht="15.75" customHeight="1" x14ac:dyDescent="0.25">
      <c r="E820" s="169"/>
      <c r="F820" s="169"/>
      <c r="G820" s="169"/>
    </row>
    <row r="821" spans="5:7" ht="15.75" customHeight="1" x14ac:dyDescent="0.25">
      <c r="E821" s="169"/>
      <c r="F821" s="169"/>
      <c r="G821" s="169"/>
    </row>
    <row r="822" spans="5:7" ht="15.75" customHeight="1" x14ac:dyDescent="0.25">
      <c r="E822" s="169"/>
      <c r="F822" s="169"/>
      <c r="G822" s="169"/>
    </row>
    <row r="823" spans="5:7" ht="15.75" customHeight="1" x14ac:dyDescent="0.25">
      <c r="E823" s="169"/>
      <c r="F823" s="169"/>
      <c r="G823" s="169"/>
    </row>
    <row r="824" spans="5:7" ht="15.75" customHeight="1" x14ac:dyDescent="0.25">
      <c r="E824" s="169"/>
      <c r="F824" s="169"/>
      <c r="G824" s="169"/>
    </row>
    <row r="825" spans="5:7" ht="15.75" customHeight="1" x14ac:dyDescent="0.25">
      <c r="E825" s="169"/>
      <c r="F825" s="169"/>
      <c r="G825" s="169"/>
    </row>
    <row r="826" spans="5:7" ht="15.75" customHeight="1" x14ac:dyDescent="0.25">
      <c r="E826" s="169"/>
      <c r="F826" s="169"/>
      <c r="G826" s="169"/>
    </row>
    <row r="827" spans="5:7" ht="15.75" customHeight="1" x14ac:dyDescent="0.25">
      <c r="E827" s="169"/>
      <c r="F827" s="169"/>
      <c r="G827" s="169"/>
    </row>
    <row r="828" spans="5:7" ht="15.75" customHeight="1" x14ac:dyDescent="0.25">
      <c r="E828" s="169"/>
      <c r="F828" s="169"/>
      <c r="G828" s="169"/>
    </row>
    <row r="829" spans="5:7" ht="15.75" customHeight="1" x14ac:dyDescent="0.25">
      <c r="E829" s="169"/>
      <c r="F829" s="169"/>
      <c r="G829" s="169"/>
    </row>
    <row r="830" spans="5:7" ht="15.75" customHeight="1" x14ac:dyDescent="0.25">
      <c r="E830" s="169"/>
      <c r="F830" s="169"/>
      <c r="G830" s="169"/>
    </row>
    <row r="831" spans="5:7" ht="15.75" customHeight="1" x14ac:dyDescent="0.25">
      <c r="E831" s="169"/>
      <c r="F831" s="169"/>
      <c r="G831" s="169"/>
    </row>
    <row r="832" spans="5:7" ht="15.75" customHeight="1" x14ac:dyDescent="0.25">
      <c r="E832" s="169"/>
      <c r="F832" s="169"/>
      <c r="G832" s="169"/>
    </row>
    <row r="833" spans="5:7" ht="15.75" customHeight="1" x14ac:dyDescent="0.25">
      <c r="E833" s="169"/>
      <c r="F833" s="169"/>
      <c r="G833" s="169"/>
    </row>
    <row r="834" spans="5:7" ht="15.75" customHeight="1" x14ac:dyDescent="0.25">
      <c r="E834" s="169"/>
      <c r="F834" s="169"/>
      <c r="G834" s="169"/>
    </row>
    <row r="835" spans="5:7" ht="15.75" customHeight="1" x14ac:dyDescent="0.25">
      <c r="E835" s="169"/>
      <c r="F835" s="169"/>
      <c r="G835" s="169"/>
    </row>
    <row r="836" spans="5:7" ht="15.75" customHeight="1" x14ac:dyDescent="0.25">
      <c r="E836" s="169"/>
      <c r="F836" s="169"/>
      <c r="G836" s="169"/>
    </row>
    <row r="837" spans="5:7" ht="15.75" customHeight="1" x14ac:dyDescent="0.25">
      <c r="E837" s="169"/>
      <c r="F837" s="169"/>
      <c r="G837" s="169"/>
    </row>
    <row r="838" spans="5:7" ht="15.75" customHeight="1" x14ac:dyDescent="0.25">
      <c r="E838" s="169"/>
      <c r="F838" s="169"/>
      <c r="G838" s="169"/>
    </row>
    <row r="839" spans="5:7" ht="15.75" customHeight="1" x14ac:dyDescent="0.25">
      <c r="E839" s="169"/>
      <c r="F839" s="169"/>
      <c r="G839" s="169"/>
    </row>
    <row r="840" spans="5:7" ht="15.75" customHeight="1" x14ac:dyDescent="0.25">
      <c r="E840" s="169"/>
      <c r="F840" s="169"/>
      <c r="G840" s="169"/>
    </row>
    <row r="841" spans="5:7" ht="15.75" customHeight="1" x14ac:dyDescent="0.25">
      <c r="E841" s="169"/>
      <c r="F841" s="169"/>
      <c r="G841" s="169"/>
    </row>
    <row r="842" spans="5:7" ht="15.75" customHeight="1" x14ac:dyDescent="0.25">
      <c r="E842" s="169"/>
      <c r="F842" s="169"/>
      <c r="G842" s="169"/>
    </row>
    <row r="843" spans="5:7" ht="15.75" customHeight="1" x14ac:dyDescent="0.25">
      <c r="E843" s="169"/>
      <c r="F843" s="169"/>
      <c r="G843" s="169"/>
    </row>
    <row r="844" spans="5:7" ht="15.75" customHeight="1" x14ac:dyDescent="0.25">
      <c r="E844" s="169"/>
      <c r="F844" s="169"/>
      <c r="G844" s="169"/>
    </row>
    <row r="845" spans="5:7" ht="15.75" customHeight="1" x14ac:dyDescent="0.25">
      <c r="E845" s="169"/>
      <c r="F845" s="169"/>
      <c r="G845" s="169"/>
    </row>
    <row r="846" spans="5:7" ht="15.75" customHeight="1" x14ac:dyDescent="0.25">
      <c r="E846" s="169"/>
      <c r="F846" s="169"/>
      <c r="G846" s="169"/>
    </row>
    <row r="847" spans="5:7" ht="15.75" customHeight="1" x14ac:dyDescent="0.25">
      <c r="E847" s="169"/>
      <c r="F847" s="169"/>
      <c r="G847" s="169"/>
    </row>
    <row r="848" spans="5:7" ht="15.75" customHeight="1" x14ac:dyDescent="0.25">
      <c r="E848" s="169"/>
      <c r="F848" s="169"/>
      <c r="G848" s="169"/>
    </row>
    <row r="849" spans="5:7" ht="15.75" customHeight="1" x14ac:dyDescent="0.25">
      <c r="E849" s="169"/>
      <c r="F849" s="169"/>
      <c r="G849" s="169"/>
    </row>
    <row r="850" spans="5:7" ht="15.75" customHeight="1" x14ac:dyDescent="0.25">
      <c r="E850" s="169"/>
      <c r="F850" s="169"/>
      <c r="G850" s="169"/>
    </row>
    <row r="851" spans="5:7" ht="15.75" customHeight="1" x14ac:dyDescent="0.25">
      <c r="E851" s="169"/>
      <c r="F851" s="169"/>
      <c r="G851" s="169"/>
    </row>
    <row r="852" spans="5:7" ht="15.75" customHeight="1" x14ac:dyDescent="0.25">
      <c r="E852" s="169"/>
      <c r="F852" s="169"/>
      <c r="G852" s="169"/>
    </row>
    <row r="853" spans="5:7" ht="15.75" customHeight="1" x14ac:dyDescent="0.25">
      <c r="E853" s="169"/>
      <c r="F853" s="169"/>
      <c r="G853" s="169"/>
    </row>
    <row r="854" spans="5:7" ht="15.75" customHeight="1" x14ac:dyDescent="0.25">
      <c r="E854" s="169"/>
      <c r="F854" s="169"/>
      <c r="G854" s="169"/>
    </row>
    <row r="855" spans="5:7" ht="15.75" customHeight="1" x14ac:dyDescent="0.25">
      <c r="E855" s="169"/>
      <c r="F855" s="169"/>
      <c r="G855" s="169"/>
    </row>
    <row r="856" spans="5:7" ht="15.75" customHeight="1" x14ac:dyDescent="0.25">
      <c r="E856" s="169"/>
      <c r="F856" s="169"/>
      <c r="G856" s="169"/>
    </row>
    <row r="857" spans="5:7" ht="15.75" customHeight="1" x14ac:dyDescent="0.25">
      <c r="E857" s="169"/>
      <c r="F857" s="169"/>
      <c r="G857" s="169"/>
    </row>
    <row r="858" spans="5:7" ht="15.75" customHeight="1" x14ac:dyDescent="0.25">
      <c r="E858" s="169"/>
      <c r="F858" s="169"/>
      <c r="G858" s="169"/>
    </row>
    <row r="859" spans="5:7" ht="15.75" customHeight="1" x14ac:dyDescent="0.25">
      <c r="E859" s="169"/>
      <c r="F859" s="169"/>
      <c r="G859" s="169"/>
    </row>
    <row r="860" spans="5:7" ht="15.75" customHeight="1" x14ac:dyDescent="0.25">
      <c r="E860" s="169"/>
      <c r="F860" s="169"/>
      <c r="G860" s="169"/>
    </row>
    <row r="861" spans="5:7" ht="15.75" customHeight="1" x14ac:dyDescent="0.25">
      <c r="E861" s="169"/>
      <c r="F861" s="169"/>
      <c r="G861" s="169"/>
    </row>
    <row r="862" spans="5:7" ht="15.75" customHeight="1" x14ac:dyDescent="0.25">
      <c r="E862" s="169"/>
      <c r="F862" s="169"/>
      <c r="G862" s="169"/>
    </row>
    <row r="863" spans="5:7" ht="15.75" customHeight="1" x14ac:dyDescent="0.25">
      <c r="E863" s="169"/>
      <c r="F863" s="169"/>
      <c r="G863" s="169"/>
    </row>
    <row r="864" spans="5:7" ht="15.75" customHeight="1" x14ac:dyDescent="0.25">
      <c r="E864" s="169"/>
      <c r="F864" s="169"/>
      <c r="G864" s="169"/>
    </row>
    <row r="865" spans="5:7" ht="15.75" customHeight="1" x14ac:dyDescent="0.25">
      <c r="E865" s="169"/>
      <c r="F865" s="169"/>
      <c r="G865" s="169"/>
    </row>
    <row r="866" spans="5:7" ht="15.75" customHeight="1" x14ac:dyDescent="0.25">
      <c r="E866" s="169"/>
      <c r="F866" s="169"/>
      <c r="G866" s="169"/>
    </row>
    <row r="867" spans="5:7" ht="15.75" customHeight="1" x14ac:dyDescent="0.25">
      <c r="E867" s="169"/>
      <c r="F867" s="169"/>
      <c r="G867" s="169"/>
    </row>
    <row r="868" spans="5:7" ht="15.75" customHeight="1" x14ac:dyDescent="0.25">
      <c r="E868" s="169"/>
      <c r="F868" s="169"/>
      <c r="G868" s="169"/>
    </row>
    <row r="869" spans="5:7" ht="15.75" customHeight="1" x14ac:dyDescent="0.25">
      <c r="E869" s="169"/>
      <c r="F869" s="169"/>
      <c r="G869" s="169"/>
    </row>
    <row r="870" spans="5:7" ht="15.75" customHeight="1" x14ac:dyDescent="0.25">
      <c r="E870" s="169"/>
      <c r="F870" s="169"/>
      <c r="G870" s="169"/>
    </row>
    <row r="871" spans="5:7" ht="15.75" customHeight="1" x14ac:dyDescent="0.25">
      <c r="E871" s="169"/>
      <c r="F871" s="169"/>
      <c r="G871" s="169"/>
    </row>
    <row r="872" spans="5:7" ht="15.75" customHeight="1" x14ac:dyDescent="0.25">
      <c r="E872" s="169"/>
      <c r="F872" s="169"/>
      <c r="G872" s="169"/>
    </row>
    <row r="873" spans="5:7" ht="15.75" customHeight="1" x14ac:dyDescent="0.25">
      <c r="E873" s="169"/>
      <c r="F873" s="169"/>
      <c r="G873" s="169"/>
    </row>
    <row r="874" spans="5:7" ht="15.75" customHeight="1" x14ac:dyDescent="0.25">
      <c r="E874" s="169"/>
      <c r="F874" s="169"/>
      <c r="G874" s="169"/>
    </row>
    <row r="875" spans="5:7" ht="15.75" customHeight="1" x14ac:dyDescent="0.25">
      <c r="E875" s="169"/>
      <c r="F875" s="169"/>
      <c r="G875" s="169"/>
    </row>
    <row r="876" spans="5:7" ht="15.75" customHeight="1" x14ac:dyDescent="0.25">
      <c r="E876" s="169"/>
      <c r="F876" s="169"/>
      <c r="G876" s="169"/>
    </row>
    <row r="877" spans="5:7" ht="15.75" customHeight="1" x14ac:dyDescent="0.25">
      <c r="E877" s="169"/>
      <c r="F877" s="169"/>
      <c r="G877" s="169"/>
    </row>
    <row r="878" spans="5:7" ht="15.75" customHeight="1" x14ac:dyDescent="0.25">
      <c r="E878" s="169"/>
      <c r="F878" s="169"/>
      <c r="G878" s="169"/>
    </row>
    <row r="879" spans="5:7" ht="15.75" customHeight="1" x14ac:dyDescent="0.25">
      <c r="E879" s="169"/>
      <c r="F879" s="169"/>
      <c r="G879" s="169"/>
    </row>
    <row r="880" spans="5:7" ht="15.75" customHeight="1" x14ac:dyDescent="0.25">
      <c r="E880" s="169"/>
      <c r="F880" s="169"/>
      <c r="G880" s="169"/>
    </row>
    <row r="881" spans="5:7" ht="15.75" customHeight="1" x14ac:dyDescent="0.25">
      <c r="E881" s="169"/>
      <c r="F881" s="169"/>
      <c r="G881" s="169"/>
    </row>
    <row r="882" spans="5:7" ht="15.75" customHeight="1" x14ac:dyDescent="0.25">
      <c r="E882" s="169"/>
      <c r="F882" s="169"/>
      <c r="G882" s="169"/>
    </row>
    <row r="883" spans="5:7" ht="15.75" customHeight="1" x14ac:dyDescent="0.25">
      <c r="E883" s="169"/>
      <c r="F883" s="169"/>
      <c r="G883" s="169"/>
    </row>
    <row r="884" spans="5:7" ht="15.75" customHeight="1" x14ac:dyDescent="0.25">
      <c r="E884" s="169"/>
      <c r="F884" s="169"/>
      <c r="G884" s="169"/>
    </row>
    <row r="885" spans="5:7" ht="15.75" customHeight="1" x14ac:dyDescent="0.25">
      <c r="E885" s="169"/>
      <c r="F885" s="169"/>
      <c r="G885" s="169"/>
    </row>
    <row r="886" spans="5:7" ht="15.75" customHeight="1" x14ac:dyDescent="0.25">
      <c r="E886" s="169"/>
      <c r="F886" s="169"/>
      <c r="G886" s="169"/>
    </row>
    <row r="887" spans="5:7" ht="15.75" customHeight="1" x14ac:dyDescent="0.25">
      <c r="E887" s="169"/>
      <c r="F887" s="169"/>
      <c r="G887" s="169"/>
    </row>
    <row r="888" spans="5:7" ht="15.75" customHeight="1" x14ac:dyDescent="0.25">
      <c r="E888" s="169"/>
      <c r="F888" s="169"/>
      <c r="G888" s="169"/>
    </row>
    <row r="889" spans="5:7" ht="15.75" customHeight="1" x14ac:dyDescent="0.25">
      <c r="E889" s="169"/>
      <c r="F889" s="169"/>
      <c r="G889" s="169"/>
    </row>
    <row r="890" spans="5:7" ht="15.75" customHeight="1" x14ac:dyDescent="0.25">
      <c r="E890" s="169"/>
      <c r="F890" s="169"/>
      <c r="G890" s="169"/>
    </row>
    <row r="891" spans="5:7" ht="15.75" customHeight="1" x14ac:dyDescent="0.25">
      <c r="E891" s="169"/>
      <c r="F891" s="169"/>
      <c r="G891" s="169"/>
    </row>
    <row r="892" spans="5:7" ht="15.75" customHeight="1" x14ac:dyDescent="0.25">
      <c r="E892" s="169"/>
      <c r="F892" s="169"/>
      <c r="G892" s="169"/>
    </row>
    <row r="893" spans="5:7" ht="15.75" customHeight="1" x14ac:dyDescent="0.25">
      <c r="E893" s="169"/>
      <c r="F893" s="169"/>
      <c r="G893" s="169"/>
    </row>
    <row r="894" spans="5:7" ht="15.75" customHeight="1" x14ac:dyDescent="0.25">
      <c r="E894" s="169"/>
      <c r="F894" s="169"/>
      <c r="G894" s="169"/>
    </row>
    <row r="895" spans="5:7" ht="15.75" customHeight="1" x14ac:dyDescent="0.25">
      <c r="E895" s="169"/>
      <c r="F895" s="169"/>
      <c r="G895" s="169"/>
    </row>
    <row r="896" spans="5:7" ht="15.75" customHeight="1" x14ac:dyDescent="0.25">
      <c r="E896" s="169"/>
      <c r="F896" s="169"/>
      <c r="G896" s="169"/>
    </row>
    <row r="897" spans="5:7" ht="15.75" customHeight="1" x14ac:dyDescent="0.25">
      <c r="E897" s="169"/>
      <c r="F897" s="169"/>
      <c r="G897" s="169"/>
    </row>
    <row r="898" spans="5:7" ht="15.75" customHeight="1" x14ac:dyDescent="0.25">
      <c r="E898" s="169"/>
      <c r="F898" s="169"/>
      <c r="G898" s="169"/>
    </row>
    <row r="899" spans="5:7" ht="15.75" customHeight="1" x14ac:dyDescent="0.25">
      <c r="E899" s="169"/>
      <c r="F899" s="169"/>
      <c r="G899" s="169"/>
    </row>
    <row r="900" spans="5:7" ht="15.75" customHeight="1" x14ac:dyDescent="0.25">
      <c r="E900" s="169"/>
      <c r="F900" s="169"/>
      <c r="G900" s="169"/>
    </row>
    <row r="901" spans="5:7" ht="15.75" customHeight="1" x14ac:dyDescent="0.25">
      <c r="E901" s="169"/>
      <c r="F901" s="169"/>
      <c r="G901" s="169"/>
    </row>
    <row r="902" spans="5:7" ht="15.75" customHeight="1" x14ac:dyDescent="0.25">
      <c r="E902" s="169"/>
      <c r="F902" s="169"/>
      <c r="G902" s="169"/>
    </row>
    <row r="903" spans="5:7" ht="15.75" customHeight="1" x14ac:dyDescent="0.25">
      <c r="E903" s="169"/>
      <c r="F903" s="169"/>
      <c r="G903" s="169"/>
    </row>
    <row r="904" spans="5:7" ht="15.75" customHeight="1" x14ac:dyDescent="0.25">
      <c r="E904" s="169"/>
      <c r="F904" s="169"/>
      <c r="G904" s="169"/>
    </row>
    <row r="905" spans="5:7" ht="15.75" customHeight="1" x14ac:dyDescent="0.25">
      <c r="E905" s="169"/>
      <c r="F905" s="169"/>
      <c r="G905" s="169"/>
    </row>
    <row r="906" spans="5:7" ht="15.75" customHeight="1" x14ac:dyDescent="0.25">
      <c r="E906" s="169"/>
      <c r="F906" s="169"/>
      <c r="G906" s="169"/>
    </row>
    <row r="907" spans="5:7" ht="15.75" customHeight="1" x14ac:dyDescent="0.25">
      <c r="E907" s="169"/>
      <c r="F907" s="169"/>
      <c r="G907" s="169"/>
    </row>
    <row r="908" spans="5:7" ht="15.75" customHeight="1" x14ac:dyDescent="0.25">
      <c r="E908" s="169"/>
      <c r="F908" s="169"/>
      <c r="G908" s="169"/>
    </row>
    <row r="909" spans="5:7" ht="15.75" customHeight="1" x14ac:dyDescent="0.25">
      <c r="E909" s="169"/>
      <c r="F909" s="169"/>
      <c r="G909" s="169"/>
    </row>
    <row r="910" spans="5:7" ht="15.75" customHeight="1" x14ac:dyDescent="0.25">
      <c r="E910" s="169"/>
      <c r="F910" s="169"/>
      <c r="G910" s="169"/>
    </row>
    <row r="911" spans="5:7" ht="15.75" customHeight="1" x14ac:dyDescent="0.25">
      <c r="E911" s="169"/>
      <c r="F911" s="169"/>
      <c r="G911" s="169"/>
    </row>
    <row r="912" spans="5:7" ht="15.75" customHeight="1" x14ac:dyDescent="0.25">
      <c r="E912" s="169"/>
      <c r="F912" s="169"/>
      <c r="G912" s="169"/>
    </row>
    <row r="913" spans="5:7" ht="15.75" customHeight="1" x14ac:dyDescent="0.25">
      <c r="E913" s="169"/>
      <c r="F913" s="169"/>
      <c r="G913" s="169"/>
    </row>
    <row r="914" spans="5:7" ht="15.75" customHeight="1" x14ac:dyDescent="0.25">
      <c r="E914" s="169"/>
      <c r="F914" s="169"/>
      <c r="G914" s="169"/>
    </row>
    <row r="915" spans="5:7" ht="15.75" customHeight="1" x14ac:dyDescent="0.25">
      <c r="E915" s="169"/>
      <c r="F915" s="169"/>
      <c r="G915" s="169"/>
    </row>
    <row r="916" spans="5:7" ht="15.75" customHeight="1" x14ac:dyDescent="0.25">
      <c r="E916" s="169"/>
      <c r="F916" s="169"/>
      <c r="G916" s="169"/>
    </row>
    <row r="917" spans="5:7" ht="15.75" customHeight="1" x14ac:dyDescent="0.25">
      <c r="E917" s="169"/>
      <c r="F917" s="169"/>
      <c r="G917" s="169"/>
    </row>
    <row r="918" spans="5:7" ht="15.75" customHeight="1" x14ac:dyDescent="0.25">
      <c r="E918" s="169"/>
      <c r="F918" s="169"/>
      <c r="G918" s="169"/>
    </row>
    <row r="919" spans="5:7" ht="15.75" customHeight="1" x14ac:dyDescent="0.25">
      <c r="E919" s="169"/>
      <c r="F919" s="169"/>
      <c r="G919" s="169"/>
    </row>
    <row r="920" spans="5:7" ht="15.75" customHeight="1" x14ac:dyDescent="0.25">
      <c r="E920" s="169"/>
      <c r="F920" s="169"/>
      <c r="G920" s="169"/>
    </row>
    <row r="921" spans="5:7" ht="15.75" customHeight="1" x14ac:dyDescent="0.25">
      <c r="E921" s="169"/>
      <c r="F921" s="169"/>
      <c r="G921" s="169"/>
    </row>
    <row r="922" spans="5:7" ht="15.75" customHeight="1" x14ac:dyDescent="0.25">
      <c r="E922" s="169"/>
      <c r="F922" s="169"/>
      <c r="G922" s="169"/>
    </row>
    <row r="923" spans="5:7" ht="15.75" customHeight="1" x14ac:dyDescent="0.25">
      <c r="E923" s="169"/>
      <c r="F923" s="169"/>
      <c r="G923" s="169"/>
    </row>
    <row r="924" spans="5:7" ht="15.75" customHeight="1" x14ac:dyDescent="0.25">
      <c r="E924" s="169"/>
      <c r="F924" s="169"/>
      <c r="G924" s="169"/>
    </row>
    <row r="925" spans="5:7" ht="15.75" customHeight="1" x14ac:dyDescent="0.25">
      <c r="E925" s="169"/>
      <c r="F925" s="169"/>
      <c r="G925" s="169"/>
    </row>
    <row r="926" spans="5:7" ht="15.75" customHeight="1" x14ac:dyDescent="0.25">
      <c r="E926" s="169"/>
      <c r="F926" s="169"/>
      <c r="G926" s="169"/>
    </row>
    <row r="927" spans="5:7" ht="15.75" customHeight="1" x14ac:dyDescent="0.25">
      <c r="E927" s="169"/>
      <c r="F927" s="169"/>
      <c r="G927" s="169"/>
    </row>
    <row r="928" spans="5:7" ht="15.75" customHeight="1" x14ac:dyDescent="0.25">
      <c r="E928" s="169"/>
      <c r="F928" s="169"/>
      <c r="G928" s="169"/>
    </row>
    <row r="929" spans="5:7" ht="15.75" customHeight="1" x14ac:dyDescent="0.25">
      <c r="E929" s="169"/>
      <c r="F929" s="169"/>
      <c r="G929" s="169"/>
    </row>
    <row r="930" spans="5:7" ht="15.75" customHeight="1" x14ac:dyDescent="0.25">
      <c r="E930" s="169"/>
      <c r="F930" s="169"/>
      <c r="G930" s="169"/>
    </row>
    <row r="931" spans="5:7" ht="15.75" customHeight="1" x14ac:dyDescent="0.25">
      <c r="E931" s="169"/>
      <c r="F931" s="169"/>
      <c r="G931" s="169"/>
    </row>
    <row r="932" spans="5:7" ht="15.75" customHeight="1" x14ac:dyDescent="0.25">
      <c r="E932" s="169"/>
      <c r="F932" s="169"/>
      <c r="G932" s="169"/>
    </row>
    <row r="933" spans="5:7" ht="15.75" customHeight="1" x14ac:dyDescent="0.25">
      <c r="E933" s="169"/>
      <c r="F933" s="169"/>
      <c r="G933" s="169"/>
    </row>
    <row r="934" spans="5:7" ht="15.75" customHeight="1" x14ac:dyDescent="0.25">
      <c r="E934" s="169"/>
      <c r="F934" s="169"/>
      <c r="G934" s="169"/>
    </row>
    <row r="935" spans="5:7" ht="15.75" customHeight="1" x14ac:dyDescent="0.25">
      <c r="E935" s="169"/>
      <c r="F935" s="169"/>
      <c r="G935" s="169"/>
    </row>
    <row r="936" spans="5:7" ht="15.75" customHeight="1" x14ac:dyDescent="0.25">
      <c r="E936" s="169"/>
      <c r="F936" s="169"/>
      <c r="G936" s="169"/>
    </row>
    <row r="937" spans="5:7" ht="15.75" customHeight="1" x14ac:dyDescent="0.25">
      <c r="E937" s="169"/>
      <c r="F937" s="169"/>
      <c r="G937" s="169"/>
    </row>
    <row r="938" spans="5:7" ht="15.75" customHeight="1" x14ac:dyDescent="0.25">
      <c r="E938" s="169"/>
      <c r="F938" s="169"/>
      <c r="G938" s="169"/>
    </row>
    <row r="939" spans="5:7" ht="15.75" customHeight="1" x14ac:dyDescent="0.25">
      <c r="E939" s="169"/>
      <c r="F939" s="169"/>
      <c r="G939" s="169"/>
    </row>
    <row r="940" spans="5:7" ht="15.75" customHeight="1" x14ac:dyDescent="0.25">
      <c r="E940" s="169"/>
      <c r="F940" s="169"/>
      <c r="G940" s="169"/>
    </row>
    <row r="941" spans="5:7" ht="15.75" customHeight="1" x14ac:dyDescent="0.25">
      <c r="E941" s="169"/>
      <c r="F941" s="169"/>
      <c r="G941" s="169"/>
    </row>
    <row r="942" spans="5:7" ht="15.75" customHeight="1" x14ac:dyDescent="0.25">
      <c r="E942" s="169"/>
      <c r="F942" s="169"/>
      <c r="G942" s="169"/>
    </row>
    <row r="943" spans="5:7" ht="15.75" customHeight="1" x14ac:dyDescent="0.25">
      <c r="E943" s="169"/>
      <c r="F943" s="169"/>
      <c r="G943" s="169"/>
    </row>
    <row r="944" spans="5:7" ht="15.75" customHeight="1" x14ac:dyDescent="0.25">
      <c r="E944" s="169"/>
      <c r="F944" s="169"/>
      <c r="G944" s="169"/>
    </row>
    <row r="945" spans="5:7" ht="15.75" customHeight="1" x14ac:dyDescent="0.25">
      <c r="E945" s="169"/>
      <c r="F945" s="169"/>
      <c r="G945" s="169"/>
    </row>
    <row r="946" spans="5:7" ht="15.75" customHeight="1" x14ac:dyDescent="0.25">
      <c r="E946" s="169"/>
      <c r="F946" s="169"/>
      <c r="G946" s="169"/>
    </row>
    <row r="947" spans="5:7" ht="15.75" customHeight="1" x14ac:dyDescent="0.25">
      <c r="E947" s="169"/>
      <c r="F947" s="169"/>
      <c r="G947" s="169"/>
    </row>
    <row r="948" spans="5:7" ht="15.75" customHeight="1" x14ac:dyDescent="0.25">
      <c r="E948" s="169"/>
      <c r="F948" s="169"/>
      <c r="G948" s="169"/>
    </row>
    <row r="949" spans="5:7" ht="15.75" customHeight="1" x14ac:dyDescent="0.25">
      <c r="E949" s="169"/>
      <c r="F949" s="169"/>
      <c r="G949" s="169"/>
    </row>
    <row r="950" spans="5:7" ht="15.75" customHeight="1" x14ac:dyDescent="0.25">
      <c r="E950" s="169"/>
      <c r="F950" s="169"/>
      <c r="G950" s="169"/>
    </row>
    <row r="951" spans="5:7" ht="15.75" customHeight="1" x14ac:dyDescent="0.25">
      <c r="E951" s="169"/>
      <c r="F951" s="169"/>
      <c r="G951" s="169"/>
    </row>
    <row r="952" spans="5:7" ht="15.75" customHeight="1" x14ac:dyDescent="0.25">
      <c r="E952" s="169"/>
      <c r="F952" s="169"/>
      <c r="G952" s="169"/>
    </row>
    <row r="953" spans="5:7" ht="15.75" customHeight="1" x14ac:dyDescent="0.25">
      <c r="E953" s="169"/>
      <c r="F953" s="169"/>
      <c r="G953" s="169"/>
    </row>
    <row r="954" spans="5:7" ht="15.75" customHeight="1" x14ac:dyDescent="0.25">
      <c r="E954" s="169"/>
      <c r="F954" s="169"/>
      <c r="G954" s="169"/>
    </row>
    <row r="955" spans="5:7" ht="15.75" customHeight="1" x14ac:dyDescent="0.25">
      <c r="E955" s="169"/>
      <c r="F955" s="169"/>
      <c r="G955" s="169"/>
    </row>
    <row r="956" spans="5:7" ht="15.75" customHeight="1" x14ac:dyDescent="0.25">
      <c r="E956" s="169"/>
      <c r="F956" s="169"/>
      <c r="G956" s="169"/>
    </row>
    <row r="957" spans="5:7" ht="15.75" customHeight="1" x14ac:dyDescent="0.25">
      <c r="E957" s="169"/>
      <c r="F957" s="169"/>
      <c r="G957" s="169"/>
    </row>
    <row r="958" spans="5:7" ht="15.75" customHeight="1" x14ac:dyDescent="0.25">
      <c r="E958" s="169"/>
      <c r="F958" s="169"/>
      <c r="G958" s="169"/>
    </row>
    <row r="959" spans="5:7" ht="15.75" customHeight="1" x14ac:dyDescent="0.25">
      <c r="E959" s="169"/>
      <c r="F959" s="169"/>
      <c r="G959" s="169"/>
    </row>
  </sheetData>
  <mergeCells count="4">
    <mergeCell ref="B1:K1"/>
    <mergeCell ref="B2:K2"/>
    <mergeCell ref="H8:I8"/>
    <mergeCell ref="B6:B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FBU</vt:lpstr>
      <vt:lpstr>FRV</vt:lpstr>
      <vt:lpstr>FRC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 PATRICIA LOPEZ MOROS</cp:lastModifiedBy>
  <dcterms:created xsi:type="dcterms:W3CDTF">2023-06-25T17:51:25Z</dcterms:created>
  <dcterms:modified xsi:type="dcterms:W3CDTF">2023-06-25T19:38:57Z</dcterms:modified>
</cp:coreProperties>
</file>